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latest format" sheetId="1" r:id="rId1"/>
    <sheet name="New Format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definedNames>
    <definedName name="_xlnm.Print_Area" localSheetId="5">'DRDetails'!$A$1:$E$14</definedName>
    <definedName name="_xlnm.Print_Area" localSheetId="6">'DRHolding'!$A$1:$E$14</definedName>
    <definedName name="_xlnm.Print_Area" localSheetId="4">'locked-in shares'!$A$1:$E$3</definedName>
    <definedName name="_xlnm.Print_Area" localSheetId="1">'New Format'!$A$1:$I$66</definedName>
    <definedName name="_xlnm.Print_Area" localSheetId="2">'Pro &amp; Pro Group'!$A$1:$G$12</definedName>
    <definedName name="_xlnm.Print_Area" localSheetId="3">'Public Group'!$A$1:$D$8</definedName>
    <definedName name="_xlnm.Print_Titles" localSheetId="4">'locked-in shares'!$3:$3</definedName>
  </definedNames>
  <calcPr fullCalcOnLoad="1"/>
</workbook>
</file>

<file path=xl/sharedStrings.xml><?xml version="1.0" encoding="utf-8"?>
<sst xmlns="http://schemas.openxmlformats.org/spreadsheetml/2006/main" count="250" uniqueCount="156">
  <si>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</si>
  <si>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</si>
  <si>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</si>
  <si>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</si>
  <si>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</si>
  <si>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</si>
  <si>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</si>
  <si>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</si>
  <si>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</si>
  <si>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</si>
  <si>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</si>
  <si>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</si>
  <si>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</si>
  <si>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</si>
  <si>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</si>
  <si>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</si>
  <si>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</si>
  <si>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</si>
  <si>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</si>
  <si>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</si>
  <si>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</si>
  <si>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</si>
  <si>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</si>
  <si>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</si>
  <si>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</si>
  <si>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</si>
  <si>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</si>
  <si>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</si>
  <si>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</si>
  <si>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</si>
  <si>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</si>
  <si>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</si>
  <si>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</si>
  <si>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</si>
  <si>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</si>
  <si>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</si>
  <si>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</si>
  <si>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</si>
  <si>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</si>
  <si>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</si>
  <si>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</si>
  <si>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</si>
  <si>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</si>
  <si>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</si>
  <si>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</si>
  <si>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</si>
  <si>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</si>
  <si>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</si>
  <si>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</si>
  <si>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</si>
  <si>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</si>
  <si>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</si>
  <si>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</si>
  <si>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</si>
  <si>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</si>
  <si>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</si>
  <si>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</si>
  <si>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</si>
  <si>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</si>
  <si>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</si>
  <si>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</si>
  <si>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</si>
  <si>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</si>
  <si>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</si>
  <si>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</si>
  <si>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</si>
  <si>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</si>
  <si>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</si>
  <si>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</si>
  <si>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</si>
  <si>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</si>
  <si>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</si>
  <si>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</si>
  <si>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</si>
  <si>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</si>
  <si>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</si>
  <si>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</si>
  <si>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</si>
  <si>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</si>
  <si>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</si>
  <si>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</si>
  <si>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</si>
  <si>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</si>
  <si>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</si>
  <si>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</si>
  <si>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</si>
  <si>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</si>
  <si>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(c-i)</t>
  </si>
  <si>
    <t>(c-ii)</t>
  </si>
  <si>
    <t>Individuals -i. Individual shareholders holding nominal share capital up to Rs 1 lakh</t>
  </si>
  <si>
    <t>NIL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</si>
  <si>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</si>
  <si>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>Number</t>
  </si>
  <si>
    <t>* Category of Shareholders (Promoters / Public)</t>
  </si>
  <si>
    <t xml:space="preserve">                       </t>
  </si>
  <si>
    <t>Shares  held  by Custodians and against which Depository Receipts have been issued</t>
  </si>
  <si>
    <t>Bodies Corporate #</t>
  </si>
  <si>
    <t>Shares Pledged or otherwise encumbered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</si>
  <si>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</si>
  <si>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</si>
  <si>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</si>
  <si>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</si>
  <si>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</si>
  <si>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</si>
  <si>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</si>
  <si>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</si>
  <si>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</si>
  <si>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NA</t>
  </si>
  <si>
    <t>Total shares held</t>
  </si>
  <si>
    <t xml:space="preserve">As a % of Grand Total (A)+(B)+(C) </t>
  </si>
  <si>
    <t xml:space="preserve">As a percentage  </t>
  </si>
  <si>
    <t>(VI)=(V)/(III)*100</t>
  </si>
  <si>
    <t>As a % of grand total (A)+(B)+(C) of sub-clause (I)(a)</t>
  </si>
  <si>
    <t>Quarter Ended :</t>
  </si>
  <si>
    <t xml:space="preserve">Number </t>
  </si>
  <si>
    <t xml:space="preserve">Bodies Corporate </t>
  </si>
  <si>
    <t xml:space="preserve">Any Other  </t>
  </si>
  <si>
    <t xml:space="preserve">Directors &amp; their Relatives </t>
  </si>
  <si>
    <t xml:space="preserve">Non-Resident Indians </t>
  </si>
  <si>
    <t>(c-iii)</t>
  </si>
  <si>
    <t>(c-iv)</t>
  </si>
  <si>
    <t>Clearing Members</t>
  </si>
  <si>
    <t>Hindu Undivided Families</t>
  </si>
  <si>
    <t>(c-v)</t>
  </si>
  <si>
    <t>GLOBUS SPRITS LIMITED</t>
  </si>
  <si>
    <t>CHANDBAGH INVESTMWNTS LTD.</t>
  </si>
  <si>
    <t>GLOBUS INFOSYS PRIVATE LIMITED</t>
  </si>
  <si>
    <t>IDFC PREMIER EQUITY FUND</t>
  </si>
  <si>
    <t>PUBLIC</t>
  </si>
  <si>
    <t>CHANDBAGH INVESTMENTS LTD.</t>
  </si>
  <si>
    <t>Scrip Code :533104</t>
  </si>
  <si>
    <t>CITIGROUP GLOBAL MARKETS MAURITIUS PRIVATE LIMITED</t>
  </si>
  <si>
    <t>WASATCH MICRO CAP VALUE FUND</t>
  </si>
  <si>
    <t>FRANKLIN TEMPLETON MUTUAL FUND A/C FRANKLIN INDIA HIGH GROWTH COMPANIES FUND</t>
  </si>
  <si>
    <t>31/12/2010</t>
  </si>
  <si>
    <t>Trusts</t>
  </si>
  <si>
    <t>Name of the Scrip :GLOBUSSPR</t>
  </si>
  <si>
    <t>Class of Security : Equity</t>
  </si>
  <si>
    <t>Partly paid-up shares:-</t>
  </si>
  <si>
    <t>No.  of  partly paid-up shares</t>
  </si>
  <si>
    <t xml:space="preserve">As  a %  of  total  no. of  shares  of  the company
</t>
  </si>
  <si>
    <t xml:space="preserve">Held by public       </t>
  </si>
  <si>
    <t>Total</t>
  </si>
  <si>
    <t xml:space="preserve">Outstanding
convertible securities:-
</t>
  </si>
  <si>
    <t xml:space="preserve">No.  of outstanding
securities
</t>
  </si>
  <si>
    <t xml:space="preserve">As a % of  total  no. of  outstanding convertible securities
</t>
  </si>
  <si>
    <t xml:space="preserve">As  a %  of  total  no. of  shares  of  the company, assuming full  conversion  of the  convertible
securities
</t>
  </si>
  <si>
    <t xml:space="preserve">Warrants:-
</t>
  </si>
  <si>
    <t xml:space="preserve">No.  of  warrants
</t>
  </si>
  <si>
    <t xml:space="preserve">As  a  %  of  total  no. of warrants
</t>
  </si>
  <si>
    <t xml:space="preserve">As  a %  of  total  no. of  shares  of  the company, assuming full  conversion  of Warrants
</t>
  </si>
  <si>
    <t xml:space="preserve">As  a  %  of  total  no. of  partly  paid-up Shares
</t>
  </si>
  <si>
    <t xml:space="preserve">Held  by promoter/promoter group
</t>
  </si>
  <si>
    <t>Rs.19,75,77,410/- (Rupees Nineteen Crores Seventy-five lacs Seventy-seven thousand four hundred ten only)                                                                                                                                                               (19757741 shares of the company @ Rs.10/- each)</t>
  </si>
  <si>
    <t>Total  paid-up  capital of  the  company, 
assuming  full conversion  of warrants  and 
convertible securities</t>
  </si>
  <si>
    <t>N.A.</t>
  </si>
</sst>
</file>

<file path=xl/styles.xml><?xml version="1.0" encoding="utf-8"?>
<styleSheet xmlns="http://schemas.openxmlformats.org/spreadsheetml/2006/main">
  <numFmts count="5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m\-yyyy"/>
    <numFmt numFmtId="189" formatCode="0.0000000"/>
    <numFmt numFmtId="190" formatCode="0.000000"/>
    <numFmt numFmtId="191" formatCode="0.00000"/>
    <numFmt numFmtId="192" formatCode="_(* #,##0_);_(* \(#,##0\);_(* &quot;-&quot;??_);_(@_)"/>
    <numFmt numFmtId="193" formatCode="_(* #,##0.0_);_(* \(#,##0.0\);_(* &quot;-&quot;??_);_(@_)"/>
    <numFmt numFmtId="194" formatCode="0.0"/>
    <numFmt numFmtId="195" formatCode="0.0000"/>
    <numFmt numFmtId="196" formatCode="0.000"/>
    <numFmt numFmtId="197" formatCode="[$-409]dddd\,\ mmmm\ dd\,\ yyyy"/>
    <numFmt numFmtId="198" formatCode="[$-409]d\-mmm\-yy;@"/>
    <numFmt numFmtId="199" formatCode="#,##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0.00000000"/>
    <numFmt numFmtId="209" formatCode="0.000000000"/>
    <numFmt numFmtId="210" formatCode="0.0000000000"/>
    <numFmt numFmtId="211" formatCode="0;[Red]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top"/>
      <protection/>
    </xf>
    <xf numFmtId="2" fontId="13" fillId="0" borderId="13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2" fontId="13" fillId="0" borderId="15" xfId="0" applyNumberFormat="1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vertical="top" wrapText="1"/>
      <protection locked="0"/>
    </xf>
    <xf numFmtId="2" fontId="11" fillId="0" borderId="12" xfId="0" applyNumberFormat="1" applyFont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2" fontId="9" fillId="0" borderId="16" xfId="0" applyNumberFormat="1" applyFont="1" applyBorder="1" applyAlignment="1" applyProtection="1">
      <alignment horizontal="center"/>
      <protection/>
    </xf>
    <xf numFmtId="192" fontId="13" fillId="0" borderId="0" xfId="42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2" fontId="11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192" fontId="13" fillId="0" borderId="0" xfId="0" applyNumberFormat="1" applyFont="1" applyAlignment="1" applyProtection="1">
      <alignment/>
      <protection/>
    </xf>
    <xf numFmtId="2" fontId="13" fillId="0" borderId="11" xfId="0" applyNumberFormat="1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3" fontId="9" fillId="0" borderId="12" xfId="0" applyNumberFormat="1" applyFont="1" applyFill="1" applyBorder="1" applyAlignment="1" applyProtection="1">
      <alignment horizontal="center" vertical="top"/>
      <protection locked="0"/>
    </xf>
    <xf numFmtId="3" fontId="9" fillId="0" borderId="12" xfId="0" applyNumberFormat="1" applyFont="1" applyBorder="1" applyAlignment="1" applyProtection="1">
      <alignment horizontal="center" vertical="top"/>
      <protection locked="0"/>
    </xf>
    <xf numFmtId="2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 locked="0"/>
    </xf>
    <xf numFmtId="2" fontId="11" fillId="0" borderId="12" xfId="0" applyNumberFormat="1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2" fontId="5" fillId="33" borderId="19" xfId="0" applyNumberFormat="1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/>
    </xf>
    <xf numFmtId="2" fontId="9" fillId="0" borderId="16" xfId="0" applyNumberFormat="1" applyFont="1" applyBorder="1" applyAlignment="1" applyProtection="1">
      <alignment horizontal="center" vertical="top"/>
      <protection/>
    </xf>
    <xf numFmtId="2" fontId="11" fillId="0" borderId="15" xfId="0" applyNumberFormat="1" applyFont="1" applyBorder="1" applyAlignment="1" applyProtection="1">
      <alignment horizontal="center" vertical="top"/>
      <protection/>
    </xf>
    <xf numFmtId="2" fontId="11" fillId="0" borderId="16" xfId="0" applyNumberFormat="1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198" fontId="3" fillId="0" borderId="0" xfId="0" applyNumberFormat="1" applyFont="1" applyBorder="1" applyAlignment="1" applyProtection="1">
      <alignment/>
      <protection locked="0"/>
    </xf>
    <xf numFmtId="198" fontId="3" fillId="0" borderId="0" xfId="0" applyNumberFormat="1" applyFont="1" applyBorder="1" applyAlignment="1" applyProtection="1" quotePrefix="1">
      <alignment horizontal="left"/>
      <protection locked="0"/>
    </xf>
    <xf numFmtId="1" fontId="11" fillId="0" borderId="16" xfId="0" applyNumberFormat="1" applyFont="1" applyBorder="1" applyAlignment="1" applyProtection="1">
      <alignment horizontal="center" vertical="top"/>
      <protection/>
    </xf>
    <xf numFmtId="198" fontId="3" fillId="0" borderId="0" xfId="0" applyNumberFormat="1" applyFont="1" applyBorder="1" applyAlignment="1" applyProtection="1">
      <alignment horizontal="left"/>
      <protection locked="0"/>
    </xf>
    <xf numFmtId="211" fontId="11" fillId="0" borderId="15" xfId="0" applyNumberFormat="1" applyFont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10" fillId="33" borderId="16" xfId="0" applyFont="1" applyFill="1" applyBorder="1" applyAlignment="1" applyProtection="1">
      <alignment vertical="top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3" fontId="11" fillId="0" borderId="22" xfId="0" applyNumberFormat="1" applyFont="1" applyBorder="1" applyAlignment="1" applyProtection="1">
      <alignment horizontal="center" vertical="center" wrapText="1"/>
      <protection/>
    </xf>
    <xf numFmtId="3" fontId="11" fillId="0" borderId="23" xfId="0" applyNumberFormat="1" applyFont="1" applyBorder="1" applyAlignment="1" applyProtection="1">
      <alignment horizontal="center" vertical="center" wrapText="1"/>
      <protection/>
    </xf>
    <xf numFmtId="3" fontId="11" fillId="0" borderId="24" xfId="0" applyNumberFormat="1" applyFont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25" xfId="0" applyFont="1" applyFill="1" applyBorder="1" applyAlignment="1" applyProtection="1">
      <alignment horizontal="center" vertical="top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27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Note 2" xfId="66"/>
    <cellStyle name="Note 3" xfId="67"/>
    <cellStyle name="Note 4" xfId="68"/>
    <cellStyle name="Note 5" xfId="69"/>
    <cellStyle name="Note 6" xfId="70"/>
    <cellStyle name="Note 7" xfId="71"/>
    <cellStyle name="Note 8" xfId="72"/>
    <cellStyle name="Note 9" xfId="73"/>
    <cellStyle name="Output" xfId="74"/>
    <cellStyle name="Percent" xfId="75"/>
    <cellStyle name="Title" xfId="76"/>
    <cellStyle name="Total" xfId="77"/>
    <cellStyle name="Warning Text" xfId="78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D1"/>
    </sheetView>
  </sheetViews>
  <sheetFormatPr defaultColWidth="0.71875" defaultRowHeight="12.75"/>
  <cols>
    <col min="1" max="1" width="41.28125" style="10" customWidth="1"/>
    <col min="2" max="2" width="23.00390625" style="10" customWidth="1"/>
    <col min="3" max="3" width="33.7109375" style="8" customWidth="1"/>
    <col min="4" max="4" width="40.140625" style="8" customWidth="1"/>
    <col min="5" max="230" width="9.140625" style="10" customWidth="1"/>
    <col min="231" max="16384" width="0.71875" style="10" customWidth="1"/>
  </cols>
  <sheetData>
    <row r="1" spans="1:9" ht="22.5">
      <c r="A1" s="110" t="s">
        <v>77</v>
      </c>
      <c r="B1" s="110"/>
      <c r="C1" s="110"/>
      <c r="D1" s="110"/>
      <c r="E1" s="109"/>
      <c r="F1" s="109"/>
      <c r="G1" s="109"/>
      <c r="H1" s="109"/>
      <c r="I1" s="109"/>
    </row>
    <row r="2" spans="1:4" ht="15.75" customHeight="1">
      <c r="A2" s="89" t="s">
        <v>78</v>
      </c>
      <c r="B2" s="97" t="s">
        <v>124</v>
      </c>
      <c r="C2" s="95"/>
      <c r="D2" s="2"/>
    </row>
    <row r="3" spans="1:3" ht="18.75" customHeight="1">
      <c r="A3" s="89" t="s">
        <v>130</v>
      </c>
      <c r="B3" s="97"/>
      <c r="C3" s="95"/>
    </row>
    <row r="4" spans="1:3" ht="18.75" customHeight="1">
      <c r="A4" s="89" t="s">
        <v>136</v>
      </c>
      <c r="B4" s="97"/>
      <c r="C4" s="95"/>
    </row>
    <row r="5" spans="1:3" ht="18.75" customHeight="1">
      <c r="A5" s="89" t="s">
        <v>137</v>
      </c>
      <c r="B5" s="92"/>
      <c r="C5" s="94"/>
    </row>
    <row r="6" spans="1:3" ht="18.75" customHeight="1">
      <c r="A6" s="89" t="s">
        <v>113</v>
      </c>
      <c r="B6" s="97" t="s">
        <v>134</v>
      </c>
      <c r="C6" s="94"/>
    </row>
    <row r="7" ht="15" customHeight="1" thickBot="1"/>
    <row r="8" spans="1:4" s="11" customFormat="1" ht="42" customHeight="1" thickBot="1">
      <c r="A8" s="105" t="s">
        <v>138</v>
      </c>
      <c r="B8" s="105" t="s">
        <v>139</v>
      </c>
      <c r="C8" s="103" t="s">
        <v>151</v>
      </c>
      <c r="D8" s="104" t="s">
        <v>140</v>
      </c>
    </row>
    <row r="9" spans="1:4" ht="22.5" customHeight="1">
      <c r="A9" s="106" t="s">
        <v>152</v>
      </c>
      <c r="B9" s="108" t="s">
        <v>155</v>
      </c>
      <c r="C9" s="108" t="s">
        <v>155</v>
      </c>
      <c r="D9" s="108" t="s">
        <v>155</v>
      </c>
    </row>
    <row r="10" spans="1:4" ht="15">
      <c r="A10" s="31" t="s">
        <v>141</v>
      </c>
      <c r="B10" s="108" t="s">
        <v>155</v>
      </c>
      <c r="C10" s="108" t="s">
        <v>155</v>
      </c>
      <c r="D10" s="108" t="s">
        <v>155</v>
      </c>
    </row>
    <row r="11" spans="1:4" ht="15">
      <c r="A11" s="27" t="s">
        <v>142</v>
      </c>
      <c r="B11" s="108" t="s">
        <v>155</v>
      </c>
      <c r="C11" s="108" t="s">
        <v>155</v>
      </c>
      <c r="D11" s="108" t="s">
        <v>155</v>
      </c>
    </row>
    <row r="12" spans="1:4" ht="15" thickBot="1">
      <c r="A12" s="27"/>
      <c r="B12" s="65"/>
      <c r="C12" s="34"/>
      <c r="D12" s="34"/>
    </row>
    <row r="13" spans="1:4" s="11" customFormat="1" ht="69" customHeight="1" thickBot="1">
      <c r="A13" s="105" t="s">
        <v>143</v>
      </c>
      <c r="B13" s="105" t="s">
        <v>144</v>
      </c>
      <c r="C13" s="103" t="s">
        <v>145</v>
      </c>
      <c r="D13" s="104" t="s">
        <v>146</v>
      </c>
    </row>
    <row r="14" spans="1:4" ht="30">
      <c r="A14" s="106" t="s">
        <v>152</v>
      </c>
      <c r="B14" s="108" t="s">
        <v>155</v>
      </c>
      <c r="C14" s="108" t="s">
        <v>155</v>
      </c>
      <c r="D14" s="108" t="s">
        <v>155</v>
      </c>
    </row>
    <row r="15" spans="1:4" ht="15">
      <c r="A15" s="31" t="s">
        <v>141</v>
      </c>
      <c r="B15" s="108" t="s">
        <v>155</v>
      </c>
      <c r="C15" s="108" t="s">
        <v>155</v>
      </c>
      <c r="D15" s="108" t="s">
        <v>155</v>
      </c>
    </row>
    <row r="16" spans="1:4" ht="15">
      <c r="A16" s="27" t="s">
        <v>142</v>
      </c>
      <c r="B16" s="108" t="s">
        <v>155</v>
      </c>
      <c r="C16" s="108" t="s">
        <v>155</v>
      </c>
      <c r="D16" s="108" t="s">
        <v>155</v>
      </c>
    </row>
    <row r="17" spans="1:4" ht="15" thickBot="1">
      <c r="A17" s="27"/>
      <c r="B17" s="65"/>
      <c r="C17" s="34"/>
      <c r="D17" s="34"/>
    </row>
    <row r="18" spans="1:4" s="11" customFormat="1" ht="54" customHeight="1" thickBot="1">
      <c r="A18" s="105" t="s">
        <v>147</v>
      </c>
      <c r="B18" s="105" t="s">
        <v>148</v>
      </c>
      <c r="C18" s="103" t="s">
        <v>149</v>
      </c>
      <c r="D18" s="104" t="s">
        <v>150</v>
      </c>
    </row>
    <row r="19" spans="1:4" ht="30">
      <c r="A19" s="106" t="s">
        <v>152</v>
      </c>
      <c r="B19" s="108" t="s">
        <v>155</v>
      </c>
      <c r="C19" s="108" t="s">
        <v>155</v>
      </c>
      <c r="D19" s="108" t="s">
        <v>155</v>
      </c>
    </row>
    <row r="20" spans="1:4" ht="15">
      <c r="A20" s="31" t="s">
        <v>141</v>
      </c>
      <c r="B20" s="108" t="s">
        <v>155</v>
      </c>
      <c r="C20" s="108" t="s">
        <v>155</v>
      </c>
      <c r="D20" s="108" t="s">
        <v>155</v>
      </c>
    </row>
    <row r="21" spans="1:4" ht="15">
      <c r="A21" s="27" t="s">
        <v>142</v>
      </c>
      <c r="B21" s="108" t="s">
        <v>155</v>
      </c>
      <c r="C21" s="108" t="s">
        <v>155</v>
      </c>
      <c r="D21" s="108" t="s">
        <v>155</v>
      </c>
    </row>
    <row r="22" spans="1:4" ht="15">
      <c r="A22" s="31"/>
      <c r="B22" s="63"/>
      <c r="C22" s="29"/>
      <c r="D22" s="29"/>
    </row>
    <row r="23" spans="1:12" s="11" customFormat="1" ht="64.5" customHeight="1" thickBot="1">
      <c r="A23" s="107" t="s">
        <v>154</v>
      </c>
      <c r="B23" s="111" t="s">
        <v>153</v>
      </c>
      <c r="C23" s="112"/>
      <c r="D23" s="113"/>
      <c r="H23" s="10"/>
      <c r="I23" s="10"/>
      <c r="J23" s="10"/>
      <c r="K23" s="10"/>
      <c r="L23" s="10"/>
    </row>
  </sheetData>
  <sheetProtection/>
  <mergeCells count="2">
    <mergeCell ref="A1:D1"/>
    <mergeCell ref="B23:D23"/>
  </mergeCells>
  <printOptions/>
  <pageMargins left="0.25" right="0.25" top="0.5" bottom="0.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:I1"/>
    </sheetView>
  </sheetViews>
  <sheetFormatPr defaultColWidth="0.71875" defaultRowHeight="12.75"/>
  <cols>
    <col min="1" max="1" width="13.28125" style="2" customWidth="1"/>
    <col min="2" max="2" width="41.28125" style="10" customWidth="1"/>
    <col min="3" max="3" width="18.421875" style="10" customWidth="1"/>
    <col min="4" max="4" width="19.421875" style="2" customWidth="1"/>
    <col min="5" max="5" width="19.8515625" style="2" customWidth="1"/>
    <col min="6" max="6" width="23.00390625" style="8" customWidth="1"/>
    <col min="7" max="7" width="16.57421875" style="8" customWidth="1"/>
    <col min="8" max="8" width="22.421875" style="10" customWidth="1"/>
    <col min="9" max="9" width="24.00390625" style="10" customWidth="1"/>
    <col min="10" max="235" width="9.140625" style="10" customWidth="1"/>
    <col min="236" max="16384" width="0.71875" style="10" customWidth="1"/>
  </cols>
  <sheetData>
    <row r="1" spans="1:9" ht="22.5">
      <c r="A1" s="110" t="s">
        <v>77</v>
      </c>
      <c r="B1" s="110"/>
      <c r="C1" s="110"/>
      <c r="D1" s="110"/>
      <c r="E1" s="110"/>
      <c r="F1" s="110"/>
      <c r="G1" s="110"/>
      <c r="H1" s="110"/>
      <c r="I1" s="110"/>
    </row>
    <row r="2" spans="3:5" ht="18" customHeight="1">
      <c r="C2" s="13"/>
      <c r="D2" s="13"/>
      <c r="E2" s="13"/>
    </row>
    <row r="3" spans="2:7" ht="15.75" customHeight="1">
      <c r="B3" s="89" t="s">
        <v>78</v>
      </c>
      <c r="C3" s="97" t="s">
        <v>124</v>
      </c>
      <c r="D3" s="95"/>
      <c r="E3" s="95"/>
      <c r="F3" s="95"/>
      <c r="G3" s="2"/>
    </row>
    <row r="4" spans="2:6" ht="12" customHeight="1">
      <c r="B4" s="90"/>
      <c r="C4" s="95"/>
      <c r="D4" s="95"/>
      <c r="E4" s="95"/>
      <c r="F4" s="95"/>
    </row>
    <row r="5" spans="2:6" ht="18.75" customHeight="1">
      <c r="B5" s="89" t="s">
        <v>130</v>
      </c>
      <c r="C5" s="97"/>
      <c r="D5" s="95"/>
      <c r="E5" s="95"/>
      <c r="F5" s="95"/>
    </row>
    <row r="6" spans="2:6" ht="18.75" customHeight="1">
      <c r="B6" s="89"/>
      <c r="C6" s="92"/>
      <c r="D6" s="91"/>
      <c r="E6" s="93"/>
      <c r="F6" s="94"/>
    </row>
    <row r="7" spans="2:6" ht="18.75" customHeight="1">
      <c r="B7" s="89" t="s">
        <v>113</v>
      </c>
      <c r="C7" s="97" t="s">
        <v>134</v>
      </c>
      <c r="D7" s="91"/>
      <c r="E7" s="93"/>
      <c r="F7" s="94"/>
    </row>
    <row r="8" ht="15" customHeight="1" thickBot="1"/>
    <row r="9" spans="1:9" s="11" customFormat="1" ht="58.5" customHeight="1" thickBot="1">
      <c r="A9" s="116" t="s">
        <v>73</v>
      </c>
      <c r="B9" s="116" t="s">
        <v>76</v>
      </c>
      <c r="C9" s="116" t="s">
        <v>75</v>
      </c>
      <c r="D9" s="116" t="s">
        <v>32</v>
      </c>
      <c r="E9" s="116" t="s">
        <v>74</v>
      </c>
      <c r="F9" s="114" t="s">
        <v>0</v>
      </c>
      <c r="G9" s="115"/>
      <c r="H9" s="114" t="s">
        <v>97</v>
      </c>
      <c r="I9" s="115"/>
    </row>
    <row r="10" spans="1:9" s="11" customFormat="1" ht="63.75" customHeight="1">
      <c r="A10" s="117"/>
      <c r="B10" s="117"/>
      <c r="C10" s="117"/>
      <c r="D10" s="117"/>
      <c r="E10" s="117"/>
      <c r="F10" s="79" t="s">
        <v>79</v>
      </c>
      <c r="G10" s="79" t="s">
        <v>1</v>
      </c>
      <c r="H10" s="79" t="s">
        <v>48</v>
      </c>
      <c r="I10" s="79" t="s">
        <v>110</v>
      </c>
    </row>
    <row r="11" spans="1:9" s="11" customFormat="1" ht="24" customHeight="1" thickBot="1">
      <c r="A11" s="80" t="s">
        <v>98</v>
      </c>
      <c r="B11" s="80" t="s">
        <v>99</v>
      </c>
      <c r="C11" s="80" t="s">
        <v>100</v>
      </c>
      <c r="D11" s="80" t="s">
        <v>101</v>
      </c>
      <c r="E11" s="80" t="s">
        <v>102</v>
      </c>
      <c r="F11" s="80" t="s">
        <v>103</v>
      </c>
      <c r="G11" s="80" t="s">
        <v>104</v>
      </c>
      <c r="H11" s="80" t="s">
        <v>105</v>
      </c>
      <c r="I11" s="80" t="s">
        <v>106</v>
      </c>
    </row>
    <row r="12" spans="1:9" ht="30.75">
      <c r="A12" s="38" t="s">
        <v>2</v>
      </c>
      <c r="B12" s="39" t="s">
        <v>80</v>
      </c>
      <c r="C12" s="40"/>
      <c r="D12" s="41" t="s">
        <v>30</v>
      </c>
      <c r="E12" s="41"/>
      <c r="F12" s="42"/>
      <c r="G12" s="42"/>
      <c r="H12" s="42"/>
      <c r="I12" s="42"/>
    </row>
    <row r="13" spans="1:9" ht="15">
      <c r="A13" s="26">
        <v>1</v>
      </c>
      <c r="B13" s="27" t="s">
        <v>3</v>
      </c>
      <c r="C13" s="62"/>
      <c r="D13" s="63"/>
      <c r="E13" s="63"/>
      <c r="F13" s="29"/>
      <c r="G13" s="29"/>
      <c r="H13" s="42"/>
      <c r="I13" s="42"/>
    </row>
    <row r="14" spans="1:9" ht="15">
      <c r="A14" s="30" t="s">
        <v>4</v>
      </c>
      <c r="B14" s="31" t="s">
        <v>34</v>
      </c>
      <c r="C14" s="64">
        <v>0</v>
      </c>
      <c r="D14" s="64">
        <v>0</v>
      </c>
      <c r="E14" s="64">
        <v>0</v>
      </c>
      <c r="F14" s="29">
        <v>0</v>
      </c>
      <c r="G14" s="29">
        <f>(D14*100)/$D$65</f>
        <v>0</v>
      </c>
      <c r="H14" s="81">
        <v>0</v>
      </c>
      <c r="I14" s="29">
        <v>0</v>
      </c>
    </row>
    <row r="15" spans="1:9" ht="15">
      <c r="A15" s="30" t="s">
        <v>5</v>
      </c>
      <c r="B15" s="31" t="s">
        <v>6</v>
      </c>
      <c r="C15" s="64">
        <v>0</v>
      </c>
      <c r="D15" s="64">
        <v>0</v>
      </c>
      <c r="E15" s="64">
        <v>0</v>
      </c>
      <c r="F15" s="29">
        <f>(D15*100)/$D$61</f>
        <v>0</v>
      </c>
      <c r="G15" s="29">
        <f>(D15*100)/$D$65</f>
        <v>0</v>
      </c>
      <c r="H15" s="81">
        <v>0</v>
      </c>
      <c r="I15" s="29">
        <v>0</v>
      </c>
    </row>
    <row r="16" spans="1:9" ht="15">
      <c r="A16" s="30" t="s">
        <v>7</v>
      </c>
      <c r="B16" s="31" t="s">
        <v>8</v>
      </c>
      <c r="C16" s="64">
        <v>2</v>
      </c>
      <c r="D16" s="64">
        <v>11817510</v>
      </c>
      <c r="E16" s="64">
        <v>11817510</v>
      </c>
      <c r="F16" s="29">
        <v>59.81</v>
      </c>
      <c r="G16" s="29">
        <v>59.81</v>
      </c>
      <c r="H16" s="81">
        <v>0</v>
      </c>
      <c r="I16" s="29">
        <f>H16/D16%</f>
        <v>0</v>
      </c>
    </row>
    <row r="17" spans="1:9" ht="15">
      <c r="A17" s="30" t="s">
        <v>86</v>
      </c>
      <c r="B17" s="31" t="s">
        <v>9</v>
      </c>
      <c r="C17" s="64">
        <v>0</v>
      </c>
      <c r="D17" s="64">
        <v>0</v>
      </c>
      <c r="E17" s="64">
        <v>0</v>
      </c>
      <c r="F17" s="29">
        <f>(D17*100)/$D$61</f>
        <v>0</v>
      </c>
      <c r="G17" s="29">
        <f>(D17*100)/$D$65</f>
        <v>0</v>
      </c>
      <c r="H17" s="81">
        <v>0</v>
      </c>
      <c r="I17" s="29"/>
    </row>
    <row r="18" spans="1:9" ht="15">
      <c r="A18" s="30" t="s">
        <v>10</v>
      </c>
      <c r="B18" s="31" t="s">
        <v>35</v>
      </c>
      <c r="C18" s="63">
        <v>0</v>
      </c>
      <c r="D18" s="63">
        <v>0</v>
      </c>
      <c r="E18" s="63">
        <v>0</v>
      </c>
      <c r="F18" s="29">
        <f>(D18*100)/$D$61</f>
        <v>0</v>
      </c>
      <c r="G18" s="29">
        <f>(D18*100)/$D$65</f>
        <v>0</v>
      </c>
      <c r="H18" s="81">
        <v>0</v>
      </c>
      <c r="I18" s="29"/>
    </row>
    <row r="19" spans="1:9" ht="15">
      <c r="A19" s="26"/>
      <c r="B19" s="27" t="s">
        <v>36</v>
      </c>
      <c r="C19" s="65">
        <f aca="true" t="shared" si="0" ref="C19:H19">SUM(C14:C18)</f>
        <v>2</v>
      </c>
      <c r="D19" s="65">
        <f t="shared" si="0"/>
        <v>11817510</v>
      </c>
      <c r="E19" s="65">
        <f t="shared" si="0"/>
        <v>11817510</v>
      </c>
      <c r="F19" s="34">
        <f t="shared" si="0"/>
        <v>59.81</v>
      </c>
      <c r="G19" s="34">
        <v>59.81</v>
      </c>
      <c r="H19" s="82">
        <f t="shared" si="0"/>
        <v>0</v>
      </c>
      <c r="I19" s="29">
        <f>H19/D19%</f>
        <v>0</v>
      </c>
    </row>
    <row r="20" spans="1:9" ht="15">
      <c r="A20" s="26"/>
      <c r="B20" s="31"/>
      <c r="C20" s="63"/>
      <c r="D20" s="63"/>
      <c r="E20" s="63"/>
      <c r="F20" s="29"/>
      <c r="G20" s="29"/>
      <c r="H20" s="42"/>
      <c r="I20" s="42"/>
    </row>
    <row r="21" spans="1:9" ht="15">
      <c r="A21" s="26">
        <v>2</v>
      </c>
      <c r="B21" s="27" t="s">
        <v>12</v>
      </c>
      <c r="C21" s="63"/>
      <c r="D21" s="63"/>
      <c r="E21" s="63"/>
      <c r="F21" s="29"/>
      <c r="G21" s="29"/>
      <c r="H21" s="42"/>
      <c r="I21" s="42"/>
    </row>
    <row r="22" spans="1:9" ht="30">
      <c r="A22" s="30" t="s">
        <v>38</v>
      </c>
      <c r="B22" s="31" t="s">
        <v>37</v>
      </c>
      <c r="C22" s="73">
        <v>0</v>
      </c>
      <c r="D22" s="73">
        <v>0</v>
      </c>
      <c r="E22" s="73">
        <v>0</v>
      </c>
      <c r="F22" s="74">
        <v>0</v>
      </c>
      <c r="G22" s="74">
        <f aca="true" t="shared" si="1" ref="G22:G27">(D22*100)/$D$65</f>
        <v>0</v>
      </c>
      <c r="H22" s="84">
        <v>0</v>
      </c>
      <c r="I22" s="29">
        <f aca="true" t="shared" si="2" ref="I22:I27">H22/$D$65*100</f>
        <v>0</v>
      </c>
    </row>
    <row r="23" spans="1:9" ht="15">
      <c r="A23" s="30" t="s">
        <v>39</v>
      </c>
      <c r="B23" s="31" t="s">
        <v>115</v>
      </c>
      <c r="C23" s="64"/>
      <c r="D23" s="64"/>
      <c r="E23" s="64">
        <v>0</v>
      </c>
      <c r="F23" s="29">
        <f>(D23*100)/$D$61</f>
        <v>0</v>
      </c>
      <c r="G23" s="29">
        <f t="shared" si="1"/>
        <v>0</v>
      </c>
      <c r="H23" s="81">
        <v>0</v>
      </c>
      <c r="I23" s="29">
        <f t="shared" si="2"/>
        <v>0</v>
      </c>
    </row>
    <row r="24" spans="1:9" ht="15">
      <c r="A24" s="30" t="s">
        <v>40</v>
      </c>
      <c r="B24" s="31" t="s">
        <v>13</v>
      </c>
      <c r="C24" s="64">
        <v>0</v>
      </c>
      <c r="D24" s="64">
        <v>0</v>
      </c>
      <c r="E24" s="64">
        <v>0</v>
      </c>
      <c r="F24" s="29">
        <f>(D24*100)/$D$61</f>
        <v>0</v>
      </c>
      <c r="G24" s="29">
        <f t="shared" si="1"/>
        <v>0</v>
      </c>
      <c r="H24" s="81">
        <v>0</v>
      </c>
      <c r="I24" s="29">
        <f t="shared" si="2"/>
        <v>0</v>
      </c>
    </row>
    <row r="25" spans="1:9" ht="15">
      <c r="A25" s="30" t="s">
        <v>41</v>
      </c>
      <c r="B25" s="31" t="s">
        <v>35</v>
      </c>
      <c r="C25" s="63"/>
      <c r="D25" s="63"/>
      <c r="E25" s="63">
        <v>0</v>
      </c>
      <c r="F25" s="29">
        <f>(D25*100)/$D$61</f>
        <v>0</v>
      </c>
      <c r="G25" s="29">
        <f t="shared" si="1"/>
        <v>0</v>
      </c>
      <c r="H25" s="81">
        <v>0</v>
      </c>
      <c r="I25" s="29">
        <f t="shared" si="2"/>
        <v>0</v>
      </c>
    </row>
    <row r="26" spans="1:9" ht="15">
      <c r="A26" s="32" t="s">
        <v>82</v>
      </c>
      <c r="B26" s="33"/>
      <c r="C26" s="64">
        <v>0</v>
      </c>
      <c r="D26" s="64">
        <v>0</v>
      </c>
      <c r="E26" s="64">
        <v>0</v>
      </c>
      <c r="F26" s="29">
        <f>(D26*100)/$D$61</f>
        <v>0</v>
      </c>
      <c r="G26" s="29">
        <f t="shared" si="1"/>
        <v>0</v>
      </c>
      <c r="H26" s="81">
        <v>0</v>
      </c>
      <c r="I26" s="29">
        <f t="shared" si="2"/>
        <v>0</v>
      </c>
    </row>
    <row r="27" spans="1:9" ht="15">
      <c r="A27" s="32" t="s">
        <v>83</v>
      </c>
      <c r="B27" s="33"/>
      <c r="C27" s="64">
        <v>0</v>
      </c>
      <c r="D27" s="64">
        <v>0</v>
      </c>
      <c r="E27" s="64">
        <v>0</v>
      </c>
      <c r="F27" s="29">
        <f>(D27*100)/$D$61</f>
        <v>0</v>
      </c>
      <c r="G27" s="29">
        <f t="shared" si="1"/>
        <v>0</v>
      </c>
      <c r="H27" s="81">
        <v>0</v>
      </c>
      <c r="I27" s="29">
        <f t="shared" si="2"/>
        <v>0</v>
      </c>
    </row>
    <row r="28" spans="1:9" ht="14.25">
      <c r="A28" s="26"/>
      <c r="B28" s="27" t="s">
        <v>42</v>
      </c>
      <c r="C28" s="65">
        <f aca="true" t="shared" si="3" ref="C28:I28">SUM(C22:C27)</f>
        <v>0</v>
      </c>
      <c r="D28" s="65">
        <f t="shared" si="3"/>
        <v>0</v>
      </c>
      <c r="E28" s="65">
        <f t="shared" si="3"/>
        <v>0</v>
      </c>
      <c r="F28" s="34">
        <f t="shared" si="3"/>
        <v>0</v>
      </c>
      <c r="G28" s="34">
        <f t="shared" si="3"/>
        <v>0</v>
      </c>
      <c r="H28" s="82">
        <f t="shared" si="3"/>
        <v>0</v>
      </c>
      <c r="I28" s="83">
        <f t="shared" si="3"/>
        <v>0</v>
      </c>
    </row>
    <row r="29" spans="1:9" ht="15">
      <c r="A29" s="26"/>
      <c r="B29" s="27"/>
      <c r="C29" s="63"/>
      <c r="D29" s="63"/>
      <c r="E29" s="63"/>
      <c r="F29" s="29"/>
      <c r="G29" s="29"/>
      <c r="H29" s="42"/>
      <c r="I29" s="42"/>
    </row>
    <row r="30" spans="1:9" ht="28.5">
      <c r="A30" s="35"/>
      <c r="B30" s="27" t="s">
        <v>14</v>
      </c>
      <c r="C30" s="85">
        <f>C19+C28</f>
        <v>2</v>
      </c>
      <c r="D30" s="85">
        <f>(D19+D28)</f>
        <v>11817510</v>
      </c>
      <c r="E30" s="85">
        <f>E19+E28</f>
        <v>11817510</v>
      </c>
      <c r="F30" s="76">
        <v>59.81</v>
      </c>
      <c r="G30" s="76">
        <v>59.81</v>
      </c>
      <c r="H30" s="96">
        <f>+H19+H28</f>
        <v>0</v>
      </c>
      <c r="I30" s="88">
        <f>+I19+I28</f>
        <v>0</v>
      </c>
    </row>
    <row r="31" spans="1:9" ht="15">
      <c r="A31" s="35"/>
      <c r="B31" s="27"/>
      <c r="C31" s="63"/>
      <c r="D31" s="63"/>
      <c r="E31" s="63"/>
      <c r="F31" s="29"/>
      <c r="G31" s="29"/>
      <c r="H31" s="42"/>
      <c r="I31" s="42"/>
    </row>
    <row r="32" spans="1:17" s="48" customFormat="1" ht="15">
      <c r="A32" s="44" t="s">
        <v>15</v>
      </c>
      <c r="B32" s="45" t="s">
        <v>26</v>
      </c>
      <c r="C32" s="66"/>
      <c r="D32" s="66"/>
      <c r="E32" s="66"/>
      <c r="F32" s="47"/>
      <c r="G32" s="47"/>
      <c r="H32" s="83">
        <v>0</v>
      </c>
      <c r="I32" s="83">
        <v>0</v>
      </c>
      <c r="M32" s="10"/>
      <c r="N32" s="10"/>
      <c r="O32" s="10"/>
      <c r="P32" s="10"/>
      <c r="Q32" s="10"/>
    </row>
    <row r="33" spans="1:9" ht="15">
      <c r="A33" s="26">
        <v>1</v>
      </c>
      <c r="B33" s="27" t="s">
        <v>13</v>
      </c>
      <c r="C33" s="63"/>
      <c r="D33" s="63"/>
      <c r="E33" s="63"/>
      <c r="F33" s="29"/>
      <c r="G33" s="29"/>
      <c r="H33" s="83">
        <v>0</v>
      </c>
      <c r="I33" s="83">
        <v>0</v>
      </c>
    </row>
    <row r="34" spans="1:9" ht="15">
      <c r="A34" s="30" t="s">
        <v>4</v>
      </c>
      <c r="B34" s="31" t="s">
        <v>43</v>
      </c>
      <c r="C34" s="64">
        <v>4</v>
      </c>
      <c r="D34" s="64">
        <v>2267374</v>
      </c>
      <c r="E34" s="64">
        <v>2267374</v>
      </c>
      <c r="F34" s="29">
        <v>11.47588</v>
      </c>
      <c r="G34" s="29">
        <v>11.47588</v>
      </c>
      <c r="H34" s="42"/>
      <c r="I34" s="42"/>
    </row>
    <row r="35" spans="1:9" ht="18">
      <c r="A35" s="30" t="s">
        <v>5</v>
      </c>
      <c r="B35" s="31" t="s">
        <v>91</v>
      </c>
      <c r="C35" s="64">
        <v>0</v>
      </c>
      <c r="D35" s="64">
        <v>0</v>
      </c>
      <c r="E35" s="64">
        <v>0</v>
      </c>
      <c r="F35" s="29">
        <v>0</v>
      </c>
      <c r="G35" s="29">
        <v>0</v>
      </c>
      <c r="H35" s="42"/>
      <c r="I35" s="42"/>
    </row>
    <row r="36" spans="1:9" ht="15">
      <c r="A36" s="30" t="s">
        <v>7</v>
      </c>
      <c r="B36" s="31" t="s">
        <v>6</v>
      </c>
      <c r="C36" s="64">
        <v>0</v>
      </c>
      <c r="D36" s="64">
        <v>0</v>
      </c>
      <c r="E36" s="64">
        <v>0</v>
      </c>
      <c r="F36" s="29">
        <v>0.00101</v>
      </c>
      <c r="G36" s="29">
        <v>0.00101</v>
      </c>
      <c r="H36" s="42"/>
      <c r="I36" s="42"/>
    </row>
    <row r="37" spans="1:9" ht="15">
      <c r="A37" s="30" t="s">
        <v>27</v>
      </c>
      <c r="B37" s="31" t="s">
        <v>44</v>
      </c>
      <c r="C37" s="64">
        <v>0</v>
      </c>
      <c r="D37" s="64">
        <v>0</v>
      </c>
      <c r="E37" s="64">
        <v>0</v>
      </c>
      <c r="F37" s="29">
        <v>0</v>
      </c>
      <c r="G37" s="29">
        <v>0</v>
      </c>
      <c r="H37" s="42"/>
      <c r="I37" s="42"/>
    </row>
    <row r="38" spans="1:9" ht="15">
      <c r="A38" s="30" t="s">
        <v>10</v>
      </c>
      <c r="B38" s="31" t="s">
        <v>28</v>
      </c>
      <c r="C38" s="64">
        <v>0</v>
      </c>
      <c r="D38" s="64">
        <v>0</v>
      </c>
      <c r="E38" s="64">
        <v>0</v>
      </c>
      <c r="F38" s="29">
        <f aca="true" t="shared" si="4" ref="F38:G43">(D38*100)/$D$61</f>
        <v>0</v>
      </c>
      <c r="G38" s="29">
        <f t="shared" si="4"/>
        <v>0</v>
      </c>
      <c r="H38" s="42"/>
      <c r="I38" s="42"/>
    </row>
    <row r="39" spans="1:9" ht="15">
      <c r="A39" s="30" t="s">
        <v>16</v>
      </c>
      <c r="B39" s="31" t="s">
        <v>17</v>
      </c>
      <c r="C39" s="64">
        <v>8</v>
      </c>
      <c r="D39" s="64">
        <v>1174021</v>
      </c>
      <c r="E39" s="64">
        <v>1174021</v>
      </c>
      <c r="F39" s="29">
        <v>5.94208</v>
      </c>
      <c r="G39" s="29">
        <v>5.94208</v>
      </c>
      <c r="H39" s="42"/>
      <c r="I39" s="42"/>
    </row>
    <row r="40" spans="1:9" ht="15">
      <c r="A40" s="30" t="s">
        <v>18</v>
      </c>
      <c r="B40" s="31" t="s">
        <v>45</v>
      </c>
      <c r="C40" s="64">
        <v>0</v>
      </c>
      <c r="D40" s="64">
        <v>0</v>
      </c>
      <c r="E40" s="64">
        <v>0</v>
      </c>
      <c r="F40" s="29">
        <f t="shared" si="4"/>
        <v>0</v>
      </c>
      <c r="G40" s="29">
        <f t="shared" si="4"/>
        <v>0</v>
      </c>
      <c r="H40" s="42"/>
      <c r="I40" s="42"/>
    </row>
    <row r="41" spans="1:9" ht="15">
      <c r="A41" s="30" t="s">
        <v>19</v>
      </c>
      <c r="B41" s="31" t="s">
        <v>11</v>
      </c>
      <c r="C41" s="63">
        <v>0</v>
      </c>
      <c r="D41" s="63">
        <v>0</v>
      </c>
      <c r="E41" s="63">
        <v>0</v>
      </c>
      <c r="F41" s="29">
        <f t="shared" si="4"/>
        <v>0</v>
      </c>
      <c r="G41" s="29">
        <f t="shared" si="4"/>
        <v>0</v>
      </c>
      <c r="H41" s="42"/>
      <c r="I41" s="42"/>
    </row>
    <row r="42" spans="1:9" ht="15">
      <c r="A42" s="32" t="s">
        <v>84</v>
      </c>
      <c r="B42" s="33" t="s">
        <v>90</v>
      </c>
      <c r="C42" s="63">
        <v>0</v>
      </c>
      <c r="D42" s="63">
        <v>0</v>
      </c>
      <c r="E42" s="63">
        <v>0</v>
      </c>
      <c r="F42" s="29">
        <f t="shared" si="4"/>
        <v>0</v>
      </c>
      <c r="G42" s="29">
        <f t="shared" si="4"/>
        <v>0</v>
      </c>
      <c r="H42" s="42"/>
      <c r="I42" s="42"/>
    </row>
    <row r="43" spans="1:9" ht="15">
      <c r="A43" s="32" t="s">
        <v>85</v>
      </c>
      <c r="B43" s="33" t="s">
        <v>90</v>
      </c>
      <c r="C43" s="63">
        <v>0</v>
      </c>
      <c r="D43" s="63">
        <v>0</v>
      </c>
      <c r="E43" s="63">
        <v>0</v>
      </c>
      <c r="F43" s="29">
        <f t="shared" si="4"/>
        <v>0</v>
      </c>
      <c r="G43" s="29">
        <f t="shared" si="4"/>
        <v>0</v>
      </c>
      <c r="H43" s="42"/>
      <c r="I43" s="42"/>
    </row>
    <row r="44" spans="1:9" ht="15">
      <c r="A44" s="35"/>
      <c r="B44" s="27" t="s">
        <v>20</v>
      </c>
      <c r="C44" s="65">
        <f>SUM(C34:C43)</f>
        <v>12</v>
      </c>
      <c r="D44" s="65">
        <f>SUM(D34:D43)</f>
        <v>3441395</v>
      </c>
      <c r="E44" s="65">
        <f>SUM(E34:E43)</f>
        <v>3441395</v>
      </c>
      <c r="F44" s="34">
        <f>SUM(F34:F43)</f>
        <v>17.41897</v>
      </c>
      <c r="G44" s="34">
        <f>SUM(G34:G43)</f>
        <v>17.41897</v>
      </c>
      <c r="H44" s="42"/>
      <c r="I44" s="42"/>
    </row>
    <row r="45" spans="1:9" ht="15">
      <c r="A45" s="35"/>
      <c r="B45" s="27"/>
      <c r="C45" s="63"/>
      <c r="D45" s="63"/>
      <c r="E45" s="63"/>
      <c r="F45" s="29"/>
      <c r="G45" s="29"/>
      <c r="H45" s="42"/>
      <c r="I45" s="42"/>
    </row>
    <row r="46" spans="1:17" s="48" customFormat="1" ht="15">
      <c r="A46" s="44" t="s">
        <v>31</v>
      </c>
      <c r="B46" s="45" t="s">
        <v>21</v>
      </c>
      <c r="C46" s="66"/>
      <c r="D46" s="66"/>
      <c r="E46" s="66"/>
      <c r="F46" s="47"/>
      <c r="G46" s="47"/>
      <c r="H46" s="88">
        <v>0</v>
      </c>
      <c r="I46" s="88">
        <v>0</v>
      </c>
      <c r="M46" s="10"/>
      <c r="N46" s="10"/>
      <c r="O46" s="10"/>
      <c r="P46" s="10"/>
      <c r="Q46" s="10"/>
    </row>
    <row r="47" spans="1:17" s="48" customFormat="1" ht="15">
      <c r="A47" s="54" t="s">
        <v>4</v>
      </c>
      <c r="B47" s="53" t="s">
        <v>96</v>
      </c>
      <c r="C47" s="67">
        <v>313</v>
      </c>
      <c r="D47" s="67">
        <v>1254590</v>
      </c>
      <c r="E47" s="67">
        <v>1254590</v>
      </c>
      <c r="F47" s="47">
        <v>6.34987</v>
      </c>
      <c r="G47" s="47">
        <v>6.34987</v>
      </c>
      <c r="H47" s="86"/>
      <c r="I47" s="86"/>
      <c r="M47" s="10"/>
      <c r="N47" s="10"/>
      <c r="O47" s="10"/>
      <c r="P47" s="10"/>
      <c r="Q47" s="10"/>
    </row>
    <row r="48" spans="1:9" ht="15">
      <c r="A48" s="30" t="s">
        <v>5</v>
      </c>
      <c r="B48" s="31" t="s">
        <v>72</v>
      </c>
      <c r="C48" s="63"/>
      <c r="D48" s="63"/>
      <c r="E48" s="63"/>
      <c r="F48" s="28"/>
      <c r="G48" s="28"/>
      <c r="H48" s="86"/>
      <c r="I48" s="86"/>
    </row>
    <row r="49" spans="1:17" s="48" customFormat="1" ht="48" customHeight="1">
      <c r="A49" s="46" t="s">
        <v>71</v>
      </c>
      <c r="B49" s="53" t="s">
        <v>89</v>
      </c>
      <c r="C49" s="70">
        <v>5607</v>
      </c>
      <c r="D49" s="70">
        <v>1679056</v>
      </c>
      <c r="E49" s="70">
        <v>1678820</v>
      </c>
      <c r="F49" s="71">
        <v>8.49822</v>
      </c>
      <c r="G49" s="71">
        <v>8.49822</v>
      </c>
      <c r="H49" s="86"/>
      <c r="I49" s="86"/>
      <c r="M49" s="10"/>
      <c r="N49" s="10"/>
      <c r="O49" s="10"/>
      <c r="P49" s="10"/>
      <c r="Q49" s="10"/>
    </row>
    <row r="50" spans="1:17" s="48" customFormat="1" ht="47.25" customHeight="1">
      <c r="A50" s="52" t="s">
        <v>81</v>
      </c>
      <c r="B50" s="53" t="s">
        <v>33</v>
      </c>
      <c r="C50" s="72">
        <v>41</v>
      </c>
      <c r="D50" s="72">
        <v>1321873</v>
      </c>
      <c r="E50" s="72">
        <v>1321873</v>
      </c>
      <c r="F50" s="71">
        <v>6.69041</v>
      </c>
      <c r="G50" s="71">
        <v>6.69041</v>
      </c>
      <c r="H50" s="86"/>
      <c r="I50" s="86"/>
      <c r="M50" s="10"/>
      <c r="N50" s="10"/>
      <c r="O50" s="10"/>
      <c r="P50" s="10"/>
      <c r="Q50" s="10"/>
    </row>
    <row r="51" spans="1:9" ht="15">
      <c r="A51" s="30" t="s">
        <v>7</v>
      </c>
      <c r="B51" s="58" t="s">
        <v>116</v>
      </c>
      <c r="C51" s="64"/>
      <c r="D51" s="64"/>
      <c r="E51" s="64"/>
      <c r="F51" s="29"/>
      <c r="G51" s="29"/>
      <c r="H51" s="86"/>
      <c r="I51" s="86"/>
    </row>
    <row r="52" spans="1:9" ht="15">
      <c r="A52" s="32" t="s">
        <v>87</v>
      </c>
      <c r="B52" s="10" t="s">
        <v>135</v>
      </c>
      <c r="C52" s="63">
        <v>1</v>
      </c>
      <c r="D52" s="63">
        <v>348</v>
      </c>
      <c r="E52" s="63">
        <v>348</v>
      </c>
      <c r="F52" s="102">
        <v>0.00176</v>
      </c>
      <c r="G52" s="102">
        <v>0.00176</v>
      </c>
      <c r="H52" s="86"/>
      <c r="I52" s="86"/>
    </row>
    <row r="53" spans="1:9" ht="15">
      <c r="A53" s="32" t="s">
        <v>88</v>
      </c>
      <c r="B53" s="58" t="s">
        <v>117</v>
      </c>
      <c r="C53" s="63">
        <v>3</v>
      </c>
      <c r="D53" s="63">
        <v>623</v>
      </c>
      <c r="E53" s="63">
        <v>590</v>
      </c>
      <c r="F53" s="102">
        <v>0.00315</v>
      </c>
      <c r="G53" s="102">
        <v>0.00315</v>
      </c>
      <c r="H53" s="86"/>
      <c r="I53" s="86"/>
    </row>
    <row r="54" spans="1:9" ht="15">
      <c r="A54" s="32" t="s">
        <v>119</v>
      </c>
      <c r="B54" s="58" t="s">
        <v>118</v>
      </c>
      <c r="C54" s="63">
        <v>122</v>
      </c>
      <c r="D54" s="63">
        <v>123012</v>
      </c>
      <c r="E54" s="63">
        <v>123012</v>
      </c>
      <c r="F54" s="29">
        <f>(D54*100)/$D$61</f>
        <v>0.6226015413401765</v>
      </c>
      <c r="G54" s="29">
        <f>(E54*100)/$D$61</f>
        <v>0.6226015413401765</v>
      </c>
      <c r="H54" s="86"/>
      <c r="I54" s="86"/>
    </row>
    <row r="55" spans="1:9" ht="15">
      <c r="A55" s="32" t="s">
        <v>120</v>
      </c>
      <c r="B55" s="58" t="s">
        <v>121</v>
      </c>
      <c r="C55" s="63">
        <v>77</v>
      </c>
      <c r="D55" s="63">
        <v>15543</v>
      </c>
      <c r="E55" s="63">
        <v>15543</v>
      </c>
      <c r="F55" s="102">
        <v>0.07867</v>
      </c>
      <c r="G55" s="102">
        <v>0.07867</v>
      </c>
      <c r="H55" s="86"/>
      <c r="I55" s="86"/>
    </row>
    <row r="56" spans="1:9" ht="15">
      <c r="A56" s="32" t="s">
        <v>123</v>
      </c>
      <c r="B56" s="33" t="s">
        <v>122</v>
      </c>
      <c r="C56" s="63">
        <v>147</v>
      </c>
      <c r="D56" s="63">
        <v>103791</v>
      </c>
      <c r="E56" s="63">
        <v>103791</v>
      </c>
      <c r="F56" s="102">
        <v>0.52532</v>
      </c>
      <c r="G56" s="102">
        <v>0.52532</v>
      </c>
      <c r="H56" s="86"/>
      <c r="I56" s="86"/>
    </row>
    <row r="57" spans="1:17" s="51" customFormat="1" ht="15">
      <c r="A57" s="49"/>
      <c r="B57" s="45" t="s">
        <v>22</v>
      </c>
      <c r="C57" s="68">
        <f>SUM(C47:C56)</f>
        <v>6311</v>
      </c>
      <c r="D57" s="68">
        <f>SUM(D47:D56)</f>
        <v>4498836</v>
      </c>
      <c r="E57" s="68">
        <f>SUM(E47:E56)</f>
        <v>4498567</v>
      </c>
      <c r="F57" s="50">
        <f>SUM(F47:F56)</f>
        <v>22.77000154134018</v>
      </c>
      <c r="G57" s="50">
        <f>SUM(G47:G56)</f>
        <v>22.77000154134018</v>
      </c>
      <c r="H57" s="86"/>
      <c r="I57" s="86"/>
      <c r="M57" s="10"/>
      <c r="N57" s="10"/>
      <c r="O57" s="10"/>
      <c r="P57" s="10"/>
      <c r="Q57" s="10"/>
    </row>
    <row r="58" spans="1:17" s="12" customFormat="1" ht="15">
      <c r="A58" s="36"/>
      <c r="B58" s="27"/>
      <c r="C58" s="63"/>
      <c r="D58" s="63"/>
      <c r="E58" s="63"/>
      <c r="F58" s="29"/>
      <c r="G58" s="29"/>
      <c r="H58" s="86"/>
      <c r="I58" s="86"/>
      <c r="M58" s="10"/>
      <c r="N58" s="10"/>
      <c r="O58" s="10"/>
      <c r="P58" s="10"/>
      <c r="Q58" s="10"/>
    </row>
    <row r="59" spans="1:17" s="12" customFormat="1" ht="28.5">
      <c r="A59" s="37" t="s">
        <v>15</v>
      </c>
      <c r="B59" s="27" t="s">
        <v>23</v>
      </c>
      <c r="C59" s="85">
        <f>C44+C57</f>
        <v>6323</v>
      </c>
      <c r="D59" s="85">
        <f>(D44+D57)</f>
        <v>7940231</v>
      </c>
      <c r="E59" s="85">
        <f>E44+E57</f>
        <v>7939962</v>
      </c>
      <c r="F59" s="76">
        <v>40.19</v>
      </c>
      <c r="G59" s="76">
        <v>40.19</v>
      </c>
      <c r="H59" s="88">
        <v>0</v>
      </c>
      <c r="I59" s="88">
        <v>0</v>
      </c>
      <c r="M59" s="10"/>
      <c r="N59" s="10"/>
      <c r="O59" s="10"/>
      <c r="P59" s="10"/>
      <c r="Q59" s="10"/>
    </row>
    <row r="60" spans="1:17" s="12" customFormat="1" ht="15">
      <c r="A60" s="36"/>
      <c r="B60" s="27"/>
      <c r="C60" s="63"/>
      <c r="D60" s="63"/>
      <c r="E60" s="63"/>
      <c r="F60" s="29"/>
      <c r="G60" s="29"/>
      <c r="H60" s="86"/>
      <c r="I60" s="86"/>
      <c r="M60" s="10"/>
      <c r="N60" s="10"/>
      <c r="O60" s="10"/>
      <c r="P60" s="10"/>
      <c r="Q60" s="10"/>
    </row>
    <row r="61" spans="1:17" s="12" customFormat="1" ht="15">
      <c r="A61" s="36"/>
      <c r="B61" s="27" t="s">
        <v>24</v>
      </c>
      <c r="C61" s="65">
        <f>C30+C59</f>
        <v>6325</v>
      </c>
      <c r="D61" s="65">
        <f>(D30+D59)</f>
        <v>19757741</v>
      </c>
      <c r="E61" s="65">
        <f>E30+E59</f>
        <v>19757472</v>
      </c>
      <c r="F61" s="34">
        <f>(F30+F59)</f>
        <v>100</v>
      </c>
      <c r="G61" s="34">
        <f>(G30+G59)</f>
        <v>100</v>
      </c>
      <c r="H61" s="86"/>
      <c r="I61" s="86"/>
      <c r="M61" s="10"/>
      <c r="N61" s="10"/>
      <c r="O61" s="10"/>
      <c r="P61" s="10"/>
      <c r="Q61" s="10"/>
    </row>
    <row r="62" spans="1:17" s="12" customFormat="1" ht="15">
      <c r="A62" s="36"/>
      <c r="B62" s="27"/>
      <c r="C62" s="63"/>
      <c r="D62" s="63"/>
      <c r="E62" s="63"/>
      <c r="F62" s="29"/>
      <c r="G62" s="29"/>
      <c r="H62" s="86"/>
      <c r="I62" s="86"/>
      <c r="M62" s="10"/>
      <c r="N62" s="10"/>
      <c r="O62" s="10"/>
      <c r="P62" s="10"/>
      <c r="Q62" s="10"/>
    </row>
    <row r="63" spans="1:9" ht="30">
      <c r="A63" s="26" t="s">
        <v>25</v>
      </c>
      <c r="B63" s="31" t="s">
        <v>95</v>
      </c>
      <c r="C63" s="75">
        <v>0</v>
      </c>
      <c r="D63" s="75">
        <v>0</v>
      </c>
      <c r="E63" s="75">
        <v>0</v>
      </c>
      <c r="F63" s="88" t="s">
        <v>107</v>
      </c>
      <c r="G63" s="76">
        <f>(D63*100)/D65</f>
        <v>0</v>
      </c>
      <c r="H63" s="88">
        <v>0</v>
      </c>
      <c r="I63" s="88">
        <v>0</v>
      </c>
    </row>
    <row r="64" spans="1:9" ht="15">
      <c r="A64" s="30"/>
      <c r="B64" s="31"/>
      <c r="C64" s="63"/>
      <c r="D64" s="63"/>
      <c r="E64" s="63"/>
      <c r="F64" s="29"/>
      <c r="G64" s="29"/>
      <c r="H64" s="86"/>
      <c r="I64" s="86"/>
    </row>
    <row r="65" spans="1:17" s="11" customFormat="1" ht="20.25" customHeight="1" thickBot="1">
      <c r="A65" s="59"/>
      <c r="B65" s="60" t="s">
        <v>29</v>
      </c>
      <c r="C65" s="69">
        <f>C61+C63</f>
        <v>6325</v>
      </c>
      <c r="D65" s="69">
        <f>(D61+D63)</f>
        <v>19757741</v>
      </c>
      <c r="E65" s="69">
        <f>E61+E63</f>
        <v>19757472</v>
      </c>
      <c r="F65" s="61">
        <v>100</v>
      </c>
      <c r="G65" s="61">
        <f>G61+G63</f>
        <v>100</v>
      </c>
      <c r="H65" s="98">
        <v>0</v>
      </c>
      <c r="I65" s="87">
        <v>0</v>
      </c>
      <c r="M65" s="10"/>
      <c r="N65" s="10"/>
      <c r="O65" s="10"/>
      <c r="P65" s="10"/>
      <c r="Q65" s="10"/>
    </row>
  </sheetData>
  <sheetProtection/>
  <mergeCells count="8">
    <mergeCell ref="H9:I9"/>
    <mergeCell ref="A1:I1"/>
    <mergeCell ref="A9:A10"/>
    <mergeCell ref="B9:B10"/>
    <mergeCell ref="C9:C10"/>
    <mergeCell ref="D9:D10"/>
    <mergeCell ref="E9:E10"/>
    <mergeCell ref="F9:G9"/>
  </mergeCells>
  <printOptions/>
  <pageMargins left="0.8" right="0.23" top="0.72" bottom="0.52" header="0.5" footer="0.5"/>
  <pageSetup horizontalDpi="300" verticalDpi="300" orientation="landscape" paperSize="9" scale="70" r:id="rId1"/>
  <rowBreaks count="1" manualBreakCount="1"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ySplit="6" topLeftCell="A7" activePane="bottomLeft" state="frozen"/>
      <selection pane="topLeft" activeCell="C49" sqref="C49"/>
      <selection pane="bottomLeft" activeCell="A7" sqref="A7"/>
    </sheetView>
  </sheetViews>
  <sheetFormatPr defaultColWidth="9.140625" defaultRowHeight="12.75"/>
  <cols>
    <col min="1" max="1" width="11.00390625" style="5" customWidth="1"/>
    <col min="2" max="2" width="50.8515625" style="1" customWidth="1"/>
    <col min="3" max="3" width="26.57421875" style="1" customWidth="1"/>
    <col min="4" max="4" width="20.00390625" style="1" customWidth="1"/>
    <col min="5" max="5" width="18.28125" style="1" customWidth="1"/>
    <col min="6" max="6" width="23.140625" style="1" customWidth="1"/>
    <col min="7" max="7" width="25.00390625" style="1" customWidth="1"/>
    <col min="8" max="16384" width="9.140625" style="1" customWidth="1"/>
  </cols>
  <sheetData>
    <row r="1" spans="1:2" ht="15.75">
      <c r="A1" s="3" t="s">
        <v>51</v>
      </c>
      <c r="B1" s="4" t="s">
        <v>52</v>
      </c>
    </row>
    <row r="2" ht="15.75">
      <c r="B2" s="4" t="s">
        <v>53</v>
      </c>
    </row>
    <row r="3" ht="16.5" thickBot="1"/>
    <row r="4" spans="1:7" s="11" customFormat="1" ht="24" customHeight="1" thickBot="1">
      <c r="A4" s="116" t="s">
        <v>46</v>
      </c>
      <c r="B4" s="116" t="s">
        <v>47</v>
      </c>
      <c r="C4" s="118" t="s">
        <v>108</v>
      </c>
      <c r="D4" s="119"/>
      <c r="E4" s="114" t="s">
        <v>97</v>
      </c>
      <c r="F4" s="120"/>
      <c r="G4" s="121"/>
    </row>
    <row r="5" spans="1:7" s="11" customFormat="1" ht="57" customHeight="1">
      <c r="A5" s="117"/>
      <c r="B5" s="117"/>
      <c r="C5" s="77" t="s">
        <v>92</v>
      </c>
      <c r="D5" s="77" t="s">
        <v>109</v>
      </c>
      <c r="E5" s="79" t="s">
        <v>114</v>
      </c>
      <c r="F5" s="79" t="s">
        <v>110</v>
      </c>
      <c r="G5" s="79" t="s">
        <v>112</v>
      </c>
    </row>
    <row r="6" spans="1:7" s="11" customFormat="1" ht="24" customHeight="1" thickBot="1">
      <c r="A6" s="80" t="s">
        <v>98</v>
      </c>
      <c r="B6" s="80" t="s">
        <v>99</v>
      </c>
      <c r="C6" s="80" t="s">
        <v>100</v>
      </c>
      <c r="D6" s="80" t="s">
        <v>101</v>
      </c>
      <c r="E6" s="80" t="s">
        <v>102</v>
      </c>
      <c r="F6" s="80" t="s">
        <v>111</v>
      </c>
      <c r="G6" s="80" t="s">
        <v>104</v>
      </c>
    </row>
    <row r="7" spans="1:7" ht="15.75">
      <c r="A7">
        <v>1</v>
      </c>
      <c r="B7" t="s">
        <v>125</v>
      </c>
      <c r="C7">
        <v>11367510</v>
      </c>
      <c r="D7">
        <v>57.53</v>
      </c>
      <c r="E7">
        <v>0</v>
      </c>
      <c r="F7">
        <v>0</v>
      </c>
      <c r="G7">
        <v>0</v>
      </c>
    </row>
    <row r="8" spans="1:7" ht="15.75">
      <c r="A8">
        <v>2</v>
      </c>
      <c r="B8" t="s">
        <v>126</v>
      </c>
      <c r="C8">
        <v>450000</v>
      </c>
      <c r="D8">
        <v>2.28</v>
      </c>
      <c r="E8">
        <v>0</v>
      </c>
      <c r="F8">
        <v>0</v>
      </c>
      <c r="G8">
        <v>0</v>
      </c>
    </row>
    <row r="9" spans="1:7" ht="15.75">
      <c r="A9" t="s">
        <v>30</v>
      </c>
      <c r="B9" t="s">
        <v>30</v>
      </c>
      <c r="C9" t="s">
        <v>30</v>
      </c>
      <c r="D9" t="s">
        <v>30</v>
      </c>
      <c r="E9" t="s">
        <v>30</v>
      </c>
      <c r="F9">
        <v>0</v>
      </c>
      <c r="G9">
        <v>0</v>
      </c>
    </row>
    <row r="10" spans="1:7" ht="15.75">
      <c r="A10" t="s">
        <v>30</v>
      </c>
      <c r="B10" t="s">
        <v>30</v>
      </c>
      <c r="C10" t="s">
        <v>30</v>
      </c>
      <c r="D10" t="s">
        <v>30</v>
      </c>
      <c r="E10" t="s">
        <v>30</v>
      </c>
      <c r="F10">
        <v>0</v>
      </c>
      <c r="G10">
        <v>0</v>
      </c>
    </row>
    <row r="11" spans="1:7" ht="16.5" thickBot="1">
      <c r="A11" t="s">
        <v>30</v>
      </c>
      <c r="B11" t="s">
        <v>30</v>
      </c>
      <c r="C11" t="s">
        <v>30</v>
      </c>
      <c r="D11" t="s">
        <v>30</v>
      </c>
      <c r="E11" t="s">
        <v>30</v>
      </c>
      <c r="F11">
        <v>0</v>
      </c>
      <c r="G11">
        <v>0</v>
      </c>
    </row>
    <row r="12" spans="1:7" ht="16.5" thickBot="1">
      <c r="A12" s="78"/>
      <c r="B12" s="78" t="s">
        <v>50</v>
      </c>
      <c r="C12" s="101">
        <v>11817510</v>
      </c>
      <c r="D12" s="101">
        <v>59.81</v>
      </c>
      <c r="E12" t="s">
        <v>30</v>
      </c>
      <c r="F12">
        <v>0</v>
      </c>
      <c r="G12">
        <v>0</v>
      </c>
    </row>
    <row r="13" ht="15.75">
      <c r="C13" s="43"/>
    </row>
    <row r="14" ht="15.75">
      <c r="C14" s="55"/>
    </row>
    <row r="18" ht="15.75">
      <c r="C18" s="55"/>
    </row>
  </sheetData>
  <sheetProtection/>
  <mergeCells count="4">
    <mergeCell ref="C4:D4"/>
    <mergeCell ref="E4:G4"/>
    <mergeCell ref="A4:A5"/>
    <mergeCell ref="B4:B5"/>
  </mergeCells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10.57421875" style="5" customWidth="1"/>
    <col min="2" max="2" width="58.28125" style="1" customWidth="1"/>
    <col min="3" max="3" width="26.140625" style="1" customWidth="1"/>
    <col min="4" max="4" width="42.57421875" style="1" customWidth="1"/>
    <col min="5" max="16384" width="9.140625" style="1" customWidth="1"/>
  </cols>
  <sheetData>
    <row r="1" spans="1:2" ht="15.75">
      <c r="A1" s="3" t="s">
        <v>54</v>
      </c>
      <c r="B1" s="4" t="s">
        <v>52</v>
      </c>
    </row>
    <row r="2" ht="15.75">
      <c r="B2" s="4" t="s">
        <v>55</v>
      </c>
    </row>
    <row r="3" ht="16.5" thickBot="1"/>
    <row r="4" spans="1:4" ht="71.25" customHeight="1" thickBot="1">
      <c r="A4" s="17" t="s">
        <v>46</v>
      </c>
      <c r="B4" s="7" t="s">
        <v>47</v>
      </c>
      <c r="C4" s="19" t="s">
        <v>48</v>
      </c>
      <c r="D4" s="19" t="s">
        <v>49</v>
      </c>
    </row>
    <row r="5" spans="1:4" ht="30" customHeight="1">
      <c r="A5" s="1">
        <v>1</v>
      </c>
      <c r="B5" s="1" t="s">
        <v>133</v>
      </c>
      <c r="C5" s="1">
        <v>286939</v>
      </c>
      <c r="D5" s="1">
        <v>1.45229</v>
      </c>
    </row>
    <row r="6" spans="1:4" ht="15.75">
      <c r="A6">
        <v>2</v>
      </c>
      <c r="B6" t="s">
        <v>127</v>
      </c>
      <c r="C6">
        <v>1820000</v>
      </c>
      <c r="D6">
        <v>9.21158</v>
      </c>
    </row>
    <row r="7" spans="1:4" ht="15.75">
      <c r="A7">
        <v>3</v>
      </c>
      <c r="B7" t="s">
        <v>131</v>
      </c>
      <c r="C7">
        <v>395700</v>
      </c>
      <c r="D7">
        <v>2.00276</v>
      </c>
    </row>
    <row r="8" spans="1:4" ht="15.75">
      <c r="A8" s="99">
        <v>4</v>
      </c>
      <c r="B8" s="1" t="s">
        <v>132</v>
      </c>
      <c r="C8" s="1">
        <v>250000</v>
      </c>
      <c r="D8" s="1">
        <v>1.26533</v>
      </c>
    </row>
    <row r="9" ht="15.75">
      <c r="B9" s="1" t="s">
        <v>94</v>
      </c>
    </row>
    <row r="10" spans="2:4" ht="15.75">
      <c r="B10" s="100" t="s">
        <v>50</v>
      </c>
      <c r="C10" s="100">
        <f>SUM(C5:C9)</f>
        <v>2752639</v>
      </c>
      <c r="D10" s="100">
        <f>SUM(D5:D9)</f>
        <v>13.93196</v>
      </c>
    </row>
  </sheetData>
  <sheetProtection/>
  <conditionalFormatting sqref="D6:D7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3" topLeftCell="A4" activePane="bottomLeft" state="frozen"/>
      <selection pane="topLeft" activeCell="D26" sqref="D26"/>
      <selection pane="bottomLeft" activeCell="A4" sqref="A4"/>
    </sheetView>
  </sheetViews>
  <sheetFormatPr defaultColWidth="9.140625" defaultRowHeight="12.75"/>
  <cols>
    <col min="1" max="1" width="10.57421875" style="5" customWidth="1"/>
    <col min="2" max="2" width="51.140625" style="1" customWidth="1"/>
    <col min="3" max="3" width="23.8515625" style="1" customWidth="1"/>
    <col min="4" max="4" width="15.57421875" style="1" customWidth="1"/>
    <col min="5" max="5" width="40.71093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5" ht="15.75">
      <c r="A1" s="3" t="s">
        <v>56</v>
      </c>
      <c r="B1" s="122" t="s">
        <v>57</v>
      </c>
      <c r="C1" s="122"/>
      <c r="D1" s="122"/>
      <c r="E1" s="122"/>
    </row>
    <row r="2" ht="16.5" thickBot="1"/>
    <row r="3" spans="1:5" ht="93" customHeight="1" thickBot="1">
      <c r="A3" s="7" t="s">
        <v>46</v>
      </c>
      <c r="B3" s="7" t="s">
        <v>47</v>
      </c>
      <c r="C3" s="19" t="s">
        <v>93</v>
      </c>
      <c r="D3" s="19" t="s">
        <v>58</v>
      </c>
      <c r="E3" s="19" t="s">
        <v>59</v>
      </c>
    </row>
    <row r="4" spans="1:5" ht="15.75">
      <c r="A4" s="99">
        <v>1</v>
      </c>
      <c r="B4" s="1" t="s">
        <v>129</v>
      </c>
      <c r="C4" s="1" t="s">
        <v>128</v>
      </c>
      <c r="D4" s="1">
        <v>3951548</v>
      </c>
      <c r="E4" s="1">
        <v>20</v>
      </c>
    </row>
    <row r="6" spans="1:5" ht="15.75">
      <c r="A6" s="3"/>
      <c r="B6" s="3" t="s">
        <v>50</v>
      </c>
      <c r="D6" s="1">
        <f>SUM(D4:D5)</f>
        <v>3951548</v>
      </c>
      <c r="E6" s="1">
        <v>20</v>
      </c>
    </row>
  </sheetData>
  <sheetProtection/>
  <mergeCells count="1">
    <mergeCell ref="B1:E1"/>
  </mergeCells>
  <printOptions/>
  <pageMargins left="0.75" right="0.75" top="1" bottom="1" header="0.5" footer="0.5"/>
  <pageSetup fitToHeight="4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9.140625" style="5" customWidth="1"/>
    <col min="2" max="2" width="27.57421875" style="1" customWidth="1"/>
    <col min="3" max="3" width="29.7109375" style="1" customWidth="1"/>
    <col min="4" max="4" width="27.7109375" style="1" customWidth="1"/>
    <col min="5" max="5" width="39.00390625" style="1" customWidth="1"/>
    <col min="6" max="16384" width="9.140625" style="1" customWidth="1"/>
  </cols>
  <sheetData>
    <row r="1" spans="1:4" ht="15.75">
      <c r="A1" s="3" t="s">
        <v>60</v>
      </c>
      <c r="B1" s="122" t="s">
        <v>61</v>
      </c>
      <c r="C1" s="122"/>
      <c r="D1" s="122"/>
    </row>
    <row r="3" ht="16.5" thickBot="1"/>
    <row r="4" spans="1:5" ht="89.25" customHeight="1" thickBot="1">
      <c r="A4" s="7" t="s">
        <v>46</v>
      </c>
      <c r="B4" s="6" t="s">
        <v>62</v>
      </c>
      <c r="C4" s="6" t="s">
        <v>65</v>
      </c>
      <c r="D4" s="6" t="s">
        <v>63</v>
      </c>
      <c r="E4" s="6" t="s">
        <v>64</v>
      </c>
    </row>
    <row r="5" spans="1:6" ht="15.75">
      <c r="A5" s="21">
        <v>1</v>
      </c>
      <c r="B5" s="21" t="s">
        <v>90</v>
      </c>
      <c r="C5" s="21" t="s">
        <v>90</v>
      </c>
      <c r="D5" s="21" t="s">
        <v>90</v>
      </c>
      <c r="E5" s="20">
        <v>0</v>
      </c>
      <c r="F5" s="57"/>
    </row>
    <row r="6" spans="1:5" ht="15.75">
      <c r="A6" s="14">
        <v>2</v>
      </c>
      <c r="B6" s="16"/>
      <c r="C6" s="14"/>
      <c r="D6" s="14"/>
      <c r="E6" s="15">
        <f>(D6*100)/'New Format'!$D$65</f>
        <v>0</v>
      </c>
    </row>
    <row r="7" spans="1:5" ht="15.75">
      <c r="A7" s="14">
        <v>3</v>
      </c>
      <c r="B7" s="16"/>
      <c r="C7" s="14"/>
      <c r="D7" s="14"/>
      <c r="E7" s="15">
        <f>(D7*100)/'New Format'!$D$65</f>
        <v>0</v>
      </c>
    </row>
    <row r="8" spans="1:5" ht="15.75">
      <c r="A8" s="14">
        <v>4</v>
      </c>
      <c r="B8" s="16"/>
      <c r="C8" s="14"/>
      <c r="D8" s="14"/>
      <c r="E8" s="15">
        <f>(D8*100)/'New Format'!$D$65</f>
        <v>0</v>
      </c>
    </row>
    <row r="9" spans="1:5" ht="15.75">
      <c r="A9" s="14">
        <v>5</v>
      </c>
      <c r="B9" s="16"/>
      <c r="C9" s="14"/>
      <c r="D9" s="14"/>
      <c r="E9" s="15">
        <f>(D9*100)/'New Format'!$D$65</f>
        <v>0</v>
      </c>
    </row>
    <row r="10" spans="1:5" ht="15.75">
      <c r="A10" s="14">
        <v>6</v>
      </c>
      <c r="B10" s="16"/>
      <c r="C10" s="14"/>
      <c r="D10" s="14"/>
      <c r="E10" s="15">
        <f>(D10*100)/'New Format'!$D$65</f>
        <v>0</v>
      </c>
    </row>
    <row r="11" spans="1:5" ht="15.75">
      <c r="A11" s="14">
        <v>7</v>
      </c>
      <c r="B11" s="16"/>
      <c r="C11" s="14"/>
      <c r="D11" s="14"/>
      <c r="E11" s="15">
        <f>(D11*100)/'New Format'!$D$65</f>
        <v>0</v>
      </c>
    </row>
    <row r="12" spans="1:5" ht="15.75">
      <c r="A12" s="14">
        <v>8</v>
      </c>
      <c r="B12" s="16"/>
      <c r="C12" s="14"/>
      <c r="D12" s="14"/>
      <c r="E12" s="15">
        <f>(D12*100)/'New Format'!$D$65</f>
        <v>0</v>
      </c>
    </row>
    <row r="13" spans="1:5" ht="16.5" thickBot="1">
      <c r="A13" s="23">
        <v>9</v>
      </c>
      <c r="B13" s="24"/>
      <c r="C13" s="23"/>
      <c r="D13" s="23"/>
      <c r="E13" s="18">
        <f>(D13*100)/'New Format'!$D$65</f>
        <v>0</v>
      </c>
    </row>
    <row r="14" spans="1:5" ht="16.5" thickBot="1">
      <c r="A14" s="17"/>
      <c r="B14" s="7" t="s">
        <v>50</v>
      </c>
      <c r="C14" s="25">
        <f>SUM(C5:C13)</f>
        <v>0</v>
      </c>
      <c r="D14" s="25">
        <f>SUM(D5:D13)</f>
        <v>0</v>
      </c>
      <c r="E14" s="9">
        <f>SUM(E5:E13)</f>
        <v>0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8.57421875" style="5" bestFit="1" customWidth="1"/>
    <col min="2" max="2" width="38.8515625" style="1" customWidth="1"/>
    <col min="3" max="3" width="24.140625" style="1" customWidth="1"/>
    <col min="4" max="4" width="23.140625" style="1" customWidth="1"/>
    <col min="5" max="5" width="40.57421875" style="1" customWidth="1"/>
    <col min="6" max="16384" width="9.140625" style="1" customWidth="1"/>
  </cols>
  <sheetData>
    <row r="1" spans="1:5" ht="15.75">
      <c r="A1" s="3" t="s">
        <v>66</v>
      </c>
      <c r="B1" s="122" t="s">
        <v>67</v>
      </c>
      <c r="C1" s="122"/>
      <c r="D1" s="122"/>
      <c r="E1" s="122"/>
    </row>
    <row r="2" spans="2:5" ht="15.75">
      <c r="B2" s="122" t="s">
        <v>68</v>
      </c>
      <c r="C2" s="122"/>
      <c r="D2" s="122"/>
      <c r="E2" s="122"/>
    </row>
    <row r="3" ht="16.5" thickBot="1"/>
    <row r="4" spans="1:5" ht="71.25" customHeight="1" thickBot="1">
      <c r="A4" s="7" t="s">
        <v>46</v>
      </c>
      <c r="B4" s="6" t="s">
        <v>69</v>
      </c>
      <c r="C4" s="6" t="s">
        <v>62</v>
      </c>
      <c r="D4" s="6" t="s">
        <v>70</v>
      </c>
      <c r="E4" s="6" t="s">
        <v>64</v>
      </c>
    </row>
    <row r="5" spans="1:6" ht="15.75">
      <c r="A5" s="21">
        <v>1</v>
      </c>
      <c r="B5" s="21" t="s">
        <v>90</v>
      </c>
      <c r="C5" s="21" t="s">
        <v>90</v>
      </c>
      <c r="D5" s="21" t="s">
        <v>90</v>
      </c>
      <c r="E5" s="15">
        <v>0</v>
      </c>
      <c r="F5" s="57"/>
    </row>
    <row r="6" spans="1:5" ht="15.75">
      <c r="A6" s="14">
        <v>2</v>
      </c>
      <c r="B6" s="16"/>
      <c r="C6" s="14"/>
      <c r="D6" s="14"/>
      <c r="E6" s="15">
        <f>(D6*100)/'New Format'!$D$65</f>
        <v>0</v>
      </c>
    </row>
    <row r="7" spans="1:5" ht="15.75">
      <c r="A7" s="14">
        <v>3</v>
      </c>
      <c r="B7" s="16"/>
      <c r="C7" s="14"/>
      <c r="D7" s="14"/>
      <c r="E7" s="15">
        <f>(D7*100)/'New Format'!$D$65</f>
        <v>0</v>
      </c>
    </row>
    <row r="8" spans="1:5" ht="15.75">
      <c r="A8" s="14">
        <v>4</v>
      </c>
      <c r="B8" s="16"/>
      <c r="C8" s="14"/>
      <c r="D8" s="14"/>
      <c r="E8" s="15">
        <f>(D8*100)/'New Format'!$D$65</f>
        <v>0</v>
      </c>
    </row>
    <row r="9" spans="1:5" ht="15.75">
      <c r="A9" s="14">
        <v>5</v>
      </c>
      <c r="B9" s="16"/>
      <c r="C9" s="14"/>
      <c r="D9" s="14"/>
      <c r="E9" s="15">
        <f>(D9*100)/'New Format'!$D$65</f>
        <v>0</v>
      </c>
    </row>
    <row r="10" spans="1:5" ht="15.75">
      <c r="A10" s="14">
        <v>6</v>
      </c>
      <c r="B10" s="16"/>
      <c r="C10" s="14"/>
      <c r="D10" s="14"/>
      <c r="E10" s="15">
        <f>(D10*100)/'New Format'!$D$65</f>
        <v>0</v>
      </c>
    </row>
    <row r="11" spans="1:5" ht="15.75">
      <c r="A11" s="14">
        <v>7</v>
      </c>
      <c r="B11" s="16"/>
      <c r="C11" s="14"/>
      <c r="D11" s="14"/>
      <c r="E11" s="15">
        <f>(D11*100)/'New Format'!$D$65</f>
        <v>0</v>
      </c>
    </row>
    <row r="12" spans="1:5" ht="15.75">
      <c r="A12" s="14">
        <v>8</v>
      </c>
      <c r="B12" s="16"/>
      <c r="C12" s="14"/>
      <c r="D12" s="14"/>
      <c r="E12" s="15">
        <f>(D12*100)/'New Format'!$D$65</f>
        <v>0</v>
      </c>
    </row>
    <row r="13" spans="1:5" ht="16.5" thickBot="1">
      <c r="A13" s="23">
        <v>9</v>
      </c>
      <c r="B13" s="24"/>
      <c r="C13" s="23"/>
      <c r="D13" s="23"/>
      <c r="E13" s="22">
        <f>(D13*100)/'New Format'!$D$65</f>
        <v>0</v>
      </c>
    </row>
    <row r="14" spans="1:5" ht="16.5" thickBot="1">
      <c r="A14" s="7"/>
      <c r="B14" s="7" t="s">
        <v>50</v>
      </c>
      <c r="C14" s="25">
        <v>0</v>
      </c>
      <c r="D14" s="25">
        <f>SUM(D5:D13)</f>
        <v>0</v>
      </c>
      <c r="E14" s="56">
        <f>SUM(E5:E13)</f>
        <v>0</v>
      </c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ruchika</cp:lastModifiedBy>
  <cp:lastPrinted>2011-02-07T07:48:54Z</cp:lastPrinted>
  <dcterms:created xsi:type="dcterms:W3CDTF">2006-04-20T04:05:11Z</dcterms:created>
  <dcterms:modified xsi:type="dcterms:W3CDTF">2012-01-15T21:49:39Z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