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introductory sub table I (a)" sheetId="1" r:id="rId1"/>
    <sheet name="Table I (a)" sheetId="2" r:id="rId2"/>
    <sheet name="Promoter &amp; Promoter Group I (b)" sheetId="3" r:id="rId3"/>
    <sheet name="Public I (c) (i)" sheetId="4" r:id="rId4"/>
    <sheet name="Public I(c)(ii)" sheetId="5" r:id="rId5"/>
    <sheet name="lock-in-shares I(d)" sheetId="6" r:id="rId6"/>
    <sheet name="DR Details II(a)" sheetId="7" r:id="rId7"/>
    <sheet name="DR Holdings II(b)" sheetId="8" r:id="rId8"/>
  </sheets>
  <externalReferences>
    <externalReference r:id="rId9"/>
    <externalReference r:id="rId10"/>
  </externalReferences>
  <calcPr calcId="125725"/>
</workbook>
</file>

<file path=xl/calcChain.xml><?xml version="1.0" encoding="utf-8"?>
<calcChain xmlns="http://schemas.openxmlformats.org/spreadsheetml/2006/main">
  <c r="C12" i="6"/>
  <c r="D12" s="1"/>
  <c r="D10"/>
  <c r="D9"/>
  <c r="D8"/>
  <c r="D7"/>
  <c r="D6"/>
  <c r="D5"/>
  <c r="D4"/>
  <c r="C8" i="5"/>
  <c r="D8" s="1"/>
  <c r="D6"/>
  <c r="I8" i="4"/>
  <c r="G8"/>
  <c r="E8"/>
  <c r="C8"/>
  <c r="D8" s="1"/>
  <c r="D7"/>
  <c r="D6"/>
  <c r="G19" i="3"/>
  <c r="C19"/>
  <c r="D19" s="1"/>
  <c r="G17"/>
  <c r="F17"/>
  <c r="D17"/>
  <c r="G16"/>
  <c r="F16"/>
  <c r="D16"/>
  <c r="G15"/>
  <c r="F15"/>
  <c r="D15"/>
  <c r="G14"/>
  <c r="F14"/>
  <c r="D14"/>
  <c r="G13"/>
  <c r="F13"/>
  <c r="D13"/>
  <c r="G12"/>
  <c r="F12"/>
  <c r="D12"/>
  <c r="G11"/>
  <c r="F11"/>
  <c r="D11"/>
  <c r="G10"/>
  <c r="F10"/>
  <c r="D10"/>
  <c r="G9"/>
  <c r="F9"/>
  <c r="D9"/>
  <c r="G8"/>
  <c r="F8"/>
  <c r="D8"/>
  <c r="G7"/>
  <c r="F7"/>
  <c r="D7"/>
  <c r="H67" i="2"/>
  <c r="E67"/>
  <c r="D67"/>
  <c r="C67"/>
  <c r="E58"/>
  <c r="D58"/>
  <c r="C58"/>
  <c r="E45"/>
  <c r="D45"/>
  <c r="C45"/>
  <c r="C60" s="1"/>
  <c r="H28"/>
  <c r="E28"/>
  <c r="D28"/>
  <c r="C28"/>
  <c r="H17"/>
  <c r="E17"/>
  <c r="E30" s="1"/>
  <c r="D17"/>
  <c r="D30" s="1"/>
  <c r="C17"/>
  <c r="C30" s="1"/>
  <c r="C62" s="1"/>
  <c r="C69" s="1"/>
  <c r="I10"/>
  <c r="I8"/>
  <c r="B26" i="1"/>
  <c r="B19"/>
  <c r="B12"/>
  <c r="D14" i="8"/>
  <c r="E14" s="1"/>
  <c r="E13"/>
  <c r="E12"/>
  <c r="E11"/>
  <c r="E10"/>
  <c r="E9"/>
  <c r="E8"/>
  <c r="E7"/>
  <c r="E6"/>
  <c r="E5"/>
  <c r="D16" i="7"/>
  <c r="E16" s="1"/>
  <c r="C16"/>
  <c r="E13"/>
  <c r="E12"/>
  <c r="E11"/>
  <c r="E10"/>
  <c r="E9"/>
  <c r="E8"/>
  <c r="E7"/>
  <c r="E6"/>
  <c r="E5"/>
  <c r="I17" i="2" l="1"/>
  <c r="E60"/>
  <c r="E62" s="1"/>
  <c r="E69" s="1"/>
  <c r="D62"/>
  <c r="F55" s="1"/>
  <c r="D60"/>
  <c r="G60" s="1"/>
  <c r="F19" i="3"/>
  <c r="D69" i="2"/>
  <c r="G45" s="1"/>
  <c r="F57"/>
  <c r="F54"/>
  <c r="F53"/>
  <c r="F50"/>
  <c r="F49"/>
  <c r="F23"/>
  <c r="F21"/>
  <c r="F9"/>
  <c r="F62"/>
  <c r="F41"/>
  <c r="F40"/>
  <c r="F36"/>
  <c r="F24"/>
  <c r="F14"/>
  <c r="F12"/>
  <c r="F28"/>
  <c r="H30"/>
  <c r="F58"/>
  <c r="F45"/>
  <c r="G28" l="1"/>
  <c r="F60"/>
  <c r="F22"/>
  <c r="F38"/>
  <c r="F43"/>
  <c r="F13"/>
  <c r="F48"/>
  <c r="F52"/>
  <c r="F56"/>
  <c r="F20"/>
  <c r="F37"/>
  <c r="F42"/>
  <c r="F11"/>
  <c r="F25"/>
  <c r="F51"/>
  <c r="F69"/>
  <c r="G43"/>
  <c r="G42"/>
  <c r="G41"/>
  <c r="G40"/>
  <c r="G38"/>
  <c r="G37"/>
  <c r="G36"/>
  <c r="G24"/>
  <c r="G22"/>
  <c r="G20"/>
  <c r="G14"/>
  <c r="G12"/>
  <c r="G69"/>
  <c r="G66"/>
  <c r="G65"/>
  <c r="G57"/>
  <c r="G56"/>
  <c r="G55"/>
  <c r="G54"/>
  <c r="G53"/>
  <c r="G52"/>
  <c r="G51"/>
  <c r="G50"/>
  <c r="G49"/>
  <c r="G48"/>
  <c r="G25"/>
  <c r="G23"/>
  <c r="G21"/>
  <c r="G13"/>
  <c r="G11"/>
  <c r="G9"/>
  <c r="G58"/>
  <c r="H69"/>
  <c r="I69" s="1"/>
  <c r="I30"/>
  <c r="G62"/>
  <c r="G67"/>
</calcChain>
</file>

<file path=xl/sharedStrings.xml><?xml version="1.0" encoding="utf-8"?>
<sst xmlns="http://schemas.openxmlformats.org/spreadsheetml/2006/main" count="247" uniqueCount="185">
  <si>
    <t xml:space="preserve">Name of the Company: GLOBUS SPIRITS LIMITED </t>
  </si>
  <si>
    <t xml:space="preserve">Partly paid-up shares:- </t>
  </si>
  <si>
    <t>No. of partly paid-up shares</t>
  </si>
  <si>
    <t xml:space="preserve">As a %  of total  no. of  partly  paid-up shares </t>
  </si>
  <si>
    <t xml:space="preserve">As  a % of  total  no. of  shares  of  the company </t>
  </si>
  <si>
    <t>Held  by promoter/promoter group</t>
  </si>
  <si>
    <t>Held by public</t>
  </si>
  <si>
    <t xml:space="preserve">Total </t>
  </si>
  <si>
    <t>Outstanding convertible securities:-</t>
  </si>
  <si>
    <t>No. of outstanding securities</t>
  </si>
  <si>
    <t>As a % of  total no. of  outstanding convertible securities</t>
  </si>
  <si>
    <t>As  a %  of  total  no. of  shares  of  the company, assuming full conversion  of the  convertible securities</t>
  </si>
  <si>
    <t xml:space="preserve">Held  by promoter/promoter group </t>
  </si>
  <si>
    <t xml:space="preserve">Held by public </t>
  </si>
  <si>
    <t xml:space="preserve">Warrants:- </t>
  </si>
  <si>
    <t xml:space="preserve">No. of warrants </t>
  </si>
  <si>
    <t>As  a  %  of  total  no. 
of warrants</t>
  </si>
  <si>
    <t>As  a %  of  total no. of  shares  of  the company, assuming full  conversion of warrants</t>
  </si>
  <si>
    <t xml:space="preserve">Held by promoter/promoter group </t>
  </si>
  <si>
    <t>Total  paid-up  capital of  the  company, assuming  full 
conversion  of warrants  and 
convertible securities</t>
  </si>
  <si>
    <t>Statement Showing Shareholding Pattern</t>
  </si>
  <si>
    <t>Table (I)(a)</t>
  </si>
  <si>
    <t>Category 
code</t>
  </si>
  <si>
    <t>Category of 
Shareholder</t>
  </si>
  <si>
    <t>Number of 
Shareholders</t>
  </si>
  <si>
    <t>Total number 
of  shares</t>
  </si>
  <si>
    <t>Number of shares held in dematerialized form</t>
  </si>
  <si>
    <t>Total shareholding as a percentage of total number of shares</t>
  </si>
  <si>
    <t>Shares Pledged or otherwise encumbered</t>
  </si>
  <si>
    <r>
      <t>As a percentage of(A+B)</t>
    </r>
    <r>
      <rPr>
        <b/>
        <vertAlign val="superscript"/>
        <sz val="12"/>
        <color indexed="8"/>
        <rFont val="Times New Roman"/>
        <family val="1"/>
      </rPr>
      <t>1</t>
    </r>
  </si>
  <si>
    <t>As a percentage of (A+B+C)</t>
  </si>
  <si>
    <t>Number of shares</t>
  </si>
  <si>
    <t xml:space="preserve">As a percentage  </t>
  </si>
  <si>
    <t>(I)</t>
  </si>
  <si>
    <t>(II)</t>
  </si>
  <si>
    <t>(III)</t>
  </si>
  <si>
    <t>(IV)</t>
  </si>
  <si>
    <t>(V)</t>
  </si>
  <si>
    <t>(VI)</t>
  </si>
  <si>
    <t>(VII)</t>
  </si>
  <si>
    <t>(VIII)</t>
  </si>
  <si>
    <t xml:space="preserve">(IX)= (VIII)/(IV)*100 </t>
  </si>
  <si>
    <t>(A)</t>
  </si>
  <si>
    <r>
      <t>Shareholding of Promoter and Promoter Group</t>
    </r>
    <r>
      <rPr>
        <b/>
        <vertAlign val="superscript"/>
        <sz val="11"/>
        <color indexed="8"/>
        <rFont val="Times New Roman"/>
        <family val="1"/>
      </rPr>
      <t>2</t>
    </r>
  </si>
  <si>
    <t>Indian</t>
  </si>
  <si>
    <t>(a)</t>
  </si>
  <si>
    <t>Individuals/ Hindu Undivided Family</t>
  </si>
  <si>
    <t>(b)</t>
  </si>
  <si>
    <t>Central Government/ State Government(s)</t>
  </si>
  <si>
    <t>(c)</t>
  </si>
  <si>
    <t>Bodies Corporate</t>
  </si>
  <si>
    <t>(d)</t>
  </si>
  <si>
    <t>Financial Institutions/ Banks</t>
  </si>
  <si>
    <t>(e)</t>
  </si>
  <si>
    <t>Any Others(Specify)</t>
  </si>
  <si>
    <t>(e-i)</t>
  </si>
  <si>
    <t>(e-ii)</t>
  </si>
  <si>
    <t>Sub Total(A)(1)</t>
  </si>
  <si>
    <t>Foreign</t>
  </si>
  <si>
    <t>a</t>
  </si>
  <si>
    <t>Individuals (Non-Residents Individuals/
Foreign Individuals)</t>
  </si>
  <si>
    <t>b</t>
  </si>
  <si>
    <t>c</t>
  </si>
  <si>
    <t>Institutions</t>
  </si>
  <si>
    <t>d</t>
  </si>
  <si>
    <t>Qualified Foreign Investor</t>
  </si>
  <si>
    <t>e</t>
  </si>
  <si>
    <t>e-i</t>
  </si>
  <si>
    <t>e-ii</t>
  </si>
  <si>
    <t>Sub Total(A)(2)</t>
  </si>
  <si>
    <t>Total Shareholding of Promoter     and Promoter Group (A)= (A)(1)+(A)(2)</t>
  </si>
  <si>
    <t>(B)</t>
  </si>
  <si>
    <t>Public shareholding</t>
  </si>
  <si>
    <t xml:space="preserve"> </t>
  </si>
  <si>
    <t>Mutual  Funds/ UTI</t>
  </si>
  <si>
    <r>
      <t xml:space="preserve">Financial Institutions </t>
    </r>
    <r>
      <rPr>
        <vertAlign val="superscript"/>
        <sz val="11"/>
        <color indexed="8"/>
        <rFont val="Times New Roman"/>
        <family val="1"/>
      </rPr>
      <t xml:space="preserve">/ </t>
    </r>
    <r>
      <rPr>
        <sz val="11"/>
        <color indexed="8"/>
        <rFont val="Times New Roman"/>
        <family val="1"/>
      </rPr>
      <t>Banks</t>
    </r>
  </si>
  <si>
    <t xml:space="preserve">(d) </t>
  </si>
  <si>
    <t xml:space="preserve">Venture  Capital Funds </t>
  </si>
  <si>
    <t>Insurance Companies</t>
  </si>
  <si>
    <t>(f)</t>
  </si>
  <si>
    <t>Foreign Institutional Investors</t>
  </si>
  <si>
    <t>(g)</t>
  </si>
  <si>
    <t>Foreign Venture Capital Investors</t>
  </si>
  <si>
    <t>(h)</t>
  </si>
  <si>
    <t>(i)</t>
  </si>
  <si>
    <t>Any Other (specify)</t>
  </si>
  <si>
    <t>(i-ii)</t>
  </si>
  <si>
    <t>Sub-Total (B)(1)</t>
  </si>
  <si>
    <t>B 2</t>
  </si>
  <si>
    <t>Non-institutions</t>
  </si>
  <si>
    <t>Individuals</t>
  </si>
  <si>
    <t>I</t>
  </si>
  <si>
    <t>Individuals -i. Individual shareholders holding nominal share capital up to Rs 1 lakh</t>
  </si>
  <si>
    <t>II</t>
  </si>
  <si>
    <t>ii. Individual shareholders holding nominal   share capital in excess of Rs. 1 lakh.</t>
  </si>
  <si>
    <t>(d-i)</t>
  </si>
  <si>
    <t xml:space="preserve">Clearing Member </t>
  </si>
  <si>
    <t>(d-ii)</t>
  </si>
  <si>
    <t>Non Resident Indians (REPAT)</t>
  </si>
  <si>
    <t>Non Resident Indians ( NON REPAT)</t>
  </si>
  <si>
    <t xml:space="preserve">Directors / Relatives </t>
  </si>
  <si>
    <t>Sub-Total (B)(2)</t>
  </si>
  <si>
    <t>Total         Public Shareholding (B)= (B)(1)+(B)(2)</t>
  </si>
  <si>
    <t>TOTAL (A)+(B)</t>
  </si>
  <si>
    <t>(C)</t>
  </si>
  <si>
    <t>Shares  held  by Custodians and against     which Depository Receipts have been issued</t>
  </si>
  <si>
    <t xml:space="preserve">Promoter and Promoter Group </t>
  </si>
  <si>
    <t xml:space="preserve">Public </t>
  </si>
  <si>
    <t>Sub-Total (C )</t>
  </si>
  <si>
    <t>(I)(b)</t>
  </si>
  <si>
    <t>Statement showing holding of securities (including shares, warrants, convertible securities) of persons belonging to the</t>
  </si>
  <si>
    <t>category “Promoter and Promoter Group”</t>
  </si>
  <si>
    <t>Sr. No.</t>
  </si>
  <si>
    <t>Name of the shareholder</t>
  </si>
  <si>
    <t>Details of Shares held</t>
  </si>
  <si>
    <t>Encumbered shares (*)</t>
  </si>
  <si>
    <t>Details of warrants</t>
  </si>
  <si>
    <t>Details of convertible
securities</t>
  </si>
  <si>
    <t>Total shares (including underlying shares assuming full conversion of warrants and convertible securities) as a % of diluted share capital</t>
  </si>
  <si>
    <t>Number of shares held</t>
  </si>
  <si>
    <t>As a % of grand total         (A) +(B) +( C )</t>
  </si>
  <si>
    <t>No.</t>
  </si>
  <si>
    <t>As a percentage</t>
  </si>
  <si>
    <t>As a % of grand total (A)+(B)+(C) of sub-clause (I)(a )</t>
  </si>
  <si>
    <t>Number of
warrants
held</t>
  </si>
  <si>
    <t>As a %
total
number of
warrants
of the
same
class</t>
  </si>
  <si>
    <t>Number of
convertible
securities
held</t>
  </si>
  <si>
    <t>As a %
total
number of
convertible
securities
of the same
class</t>
  </si>
  <si>
    <t>(VI)=(V)/(III)*100</t>
  </si>
  <si>
    <t>(IX)</t>
  </si>
  <si>
    <t>(X)</t>
  </si>
  <si>
    <t>(XI)</t>
  </si>
  <si>
    <t>(XII)</t>
  </si>
  <si>
    <t xml:space="preserve">AJAY KUMAR SWARUP </t>
  </si>
  <si>
    <t xml:space="preserve">ANOOP BISHNOI </t>
  </si>
  <si>
    <t>GLOBUS INFOSYS PVT LTD</t>
  </si>
  <si>
    <t>JARODA PLANTATIONS PVT LTD</t>
  </si>
  <si>
    <t>MADHAV KUMAR SWARUP</t>
  </si>
  <si>
    <t xml:space="preserve">SHEKHAR SWARUP </t>
  </si>
  <si>
    <t>BHUPENDRA KUMAR BISHNOI</t>
  </si>
  <si>
    <t xml:space="preserve">ROSHNI BISHNOI </t>
  </si>
  <si>
    <t xml:space="preserve">MADHAVI SWARUP </t>
  </si>
  <si>
    <t xml:space="preserve">SAROJ RANI SWARUP </t>
  </si>
  <si>
    <t>TOTAL</t>
  </si>
  <si>
    <t>(*) The term “encumbrance” has the same meaning as assigned to it in regulation 28(3) of the SAST Regulations, 2011</t>
  </si>
  <si>
    <t>(I)(c)(i)</t>
  </si>
  <si>
    <t>category “Public” and holding more than 1% of the total number of shares</t>
  </si>
  <si>
    <t>Shares as a percentage of total number of shares {i.e., Grand Total (A)+(B)+(C) indicated in Statement at para (I)(a) above}</t>
  </si>
  <si>
    <t>Total shares (including
underlying shares
assuming full
conversion of
warrants and
convertible securities)
as a % of diluted share
capital</t>
  </si>
  <si>
    <t>As a %
total
number of
warrants of
the same
class</t>
  </si>
  <si>
    <t>% w.r.t total
number of
convertible
securities of
the same
class</t>
  </si>
  <si>
    <t xml:space="preserve">IDFC PREMIER EQUITY FUND </t>
  </si>
  <si>
    <t>SBI MAGNUM SECTOR FUNDS  UMBRELLA EMERGING BUSINESSES FUND</t>
  </si>
  <si>
    <t>(I)(c)(ii)</t>
  </si>
  <si>
    <t>Statement showing holding of securities (including shares, warrants, convertible securities) of persons (together with</t>
  </si>
  <si>
    <t>PAC) belonging to the category “Public” and holding more than 5% of the total number of shares of the company</t>
  </si>
  <si>
    <t>Name(s) of the
shareholder(s) and
the Persons Acting in
Concert (PAC) with
them</t>
  </si>
  <si>
    <t>Number
of shares</t>
  </si>
  <si>
    <t>Shares as a percentage of
total number of shares
{i.e., Grand Total
(A)+(B)+(C) indicated in
Statement at para (I)(a)
above}</t>
  </si>
  <si>
    <t>Number of
warrants</t>
  </si>
  <si>
    <t>As a % total
number of
warrants of the
same class</t>
  </si>
  <si>
    <t>% w.r.t
total
number of
convertible
securities
of the same
class</t>
  </si>
  <si>
    <t>(I)(d)</t>
  </si>
  <si>
    <t>Statement showing details of locked-in shares</t>
  </si>
  <si>
    <t>Number of locked-in shares</t>
  </si>
  <si>
    <t>Locked-in shares as a percentage of total number of shares {i.e., Grand Total (A)+(B)+(C) indicated in Statement at para (I)(a) above}</t>
  </si>
  <si>
    <t xml:space="preserve">BHUPENDRA KUMAR BISHNOI </t>
  </si>
  <si>
    <t xml:space="preserve">MADHAV KUMAR SWARUP </t>
  </si>
  <si>
    <t>(II)(a)</t>
  </si>
  <si>
    <t xml:space="preserve">Statement showing details of Depository Receipts (DRs) </t>
  </si>
  <si>
    <t>Type of outstanding DR (ADRs, GDRs, SDRs, etc.)</t>
  </si>
  <si>
    <t xml:space="preserve">Number of outstanding 
DRs </t>
  </si>
  <si>
    <t>Number of shares underlying outstanding DRs</t>
  </si>
  <si>
    <t>Shares underlying outstanding DRs as a percentage of total number of shares {i.e., Grand Total (A)+(B)+(C) indicated in Statement at para (I)(a) above}</t>
  </si>
  <si>
    <t>(II)(b)</t>
  </si>
  <si>
    <t>Statement showing holding of Depository Receipts (DRs), where underlying shares held</t>
  </si>
  <si>
    <t>by "promoter/promoter group" are in excess of 1% of the total number of shares</t>
  </si>
  <si>
    <t>Name of the DR Holder</t>
  </si>
  <si>
    <t xml:space="preserve">Number of shares
 underlying outstanding  DRs </t>
  </si>
  <si>
    <t xml:space="preserve">Scrip Code, Name of the scrip, class of security: </t>
  </si>
  <si>
    <t>Quarter ended: 30TH SEPTEMBER 2012</t>
  </si>
  <si>
    <t>GRAND TOTAL (A)+(B)+(C)</t>
  </si>
  <si>
    <t>CHANDBAGH INVESTMENTS LTD</t>
  </si>
  <si>
    <t>AJAY KUMAR SWARUP</t>
  </si>
  <si>
    <t>Total shares
(including
underlying
shares
assuming full
conversion of
warrants and
convertible
securities) as a
% of diluted
share capital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</si>
</sst>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i/>
      <sz val="10"/>
      <name val="Arial"/>
      <family val="2"/>
    </font>
    <font>
      <sz val="9"/>
      <name val="Times New Roman"/>
      <family val="1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0" borderId="12" xfId="0" applyFont="1" applyBorder="1"/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5" xfId="0" applyBorder="1"/>
    <xf numFmtId="0" fontId="1" fillId="0" borderId="5" xfId="0" applyFont="1" applyBorder="1"/>
    <xf numFmtId="0" fontId="1" fillId="0" borderId="0" xfId="0" applyFont="1"/>
    <xf numFmtId="0" fontId="1" fillId="0" borderId="12" xfId="0" applyFont="1" applyBorder="1" applyAlignment="1">
      <alignment wrapText="1"/>
    </xf>
    <xf numFmtId="0" fontId="1" fillId="0" borderId="13" xfId="0" applyFont="1" applyBorder="1"/>
    <xf numFmtId="0" fontId="1" fillId="0" borderId="14" xfId="0" applyFont="1" applyBorder="1"/>
    <xf numFmtId="0" fontId="3" fillId="0" borderId="5" xfId="0" applyFont="1" applyBorder="1" applyProtection="1"/>
    <xf numFmtId="0" fontId="4" fillId="2" borderId="5" xfId="0" applyFont="1" applyFill="1" applyBorder="1" applyAlignment="1" applyProtection="1">
      <alignment vertical="top" wrapText="1"/>
    </xf>
    <xf numFmtId="2" fontId="4" fillId="2" borderId="5" xfId="0" applyNumberFormat="1" applyFont="1" applyFill="1" applyBorder="1" applyAlignment="1" applyProtection="1">
      <alignment horizontal="center" vertical="top" wrapText="1"/>
    </xf>
    <xf numFmtId="1" fontId="4" fillId="2" borderId="5" xfId="0" applyNumberFormat="1" applyFont="1" applyFill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center"/>
    </xf>
    <xf numFmtId="2" fontId="3" fillId="0" borderId="5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top" wrapText="1"/>
    </xf>
    <xf numFmtId="0" fontId="6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/>
    <xf numFmtId="0" fontId="8" fillId="0" borderId="5" xfId="0" applyFont="1" applyBorder="1" applyAlignment="1" applyProtection="1">
      <alignment horizontal="center"/>
    </xf>
    <xf numFmtId="2" fontId="8" fillId="0" borderId="5" xfId="0" applyNumberFormat="1" applyFont="1" applyBorder="1" applyAlignment="1" applyProtection="1">
      <alignment horizontal="center"/>
    </xf>
    <xf numFmtId="1" fontId="8" fillId="0" borderId="5" xfId="0" applyNumberFormat="1" applyFont="1" applyBorder="1" applyAlignment="1" applyProtection="1">
      <alignment horizontal="center"/>
    </xf>
    <xf numFmtId="2" fontId="3" fillId="0" borderId="5" xfId="0" applyNumberFormat="1" applyFont="1" applyBorder="1" applyAlignment="1" applyProtection="1">
      <alignment horizontal="center"/>
    </xf>
    <xf numFmtId="0" fontId="9" fillId="0" borderId="5" xfId="0" applyFont="1" applyBorder="1" applyProtection="1"/>
    <xf numFmtId="0" fontId="10" fillId="2" borderId="5" xfId="0" applyFont="1" applyFill="1" applyBorder="1" applyAlignment="1" applyProtection="1">
      <alignment horizontal="center" vertical="top" wrapText="1"/>
    </xf>
    <xf numFmtId="0" fontId="10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5" xfId="0" applyFont="1" applyFill="1" applyBorder="1" applyAlignment="1" applyProtection="1">
      <alignment vertical="top" wrapText="1"/>
      <protection locked="0"/>
    </xf>
    <xf numFmtId="0" fontId="11" fillId="0" borderId="5" xfId="0" applyFont="1" applyBorder="1" applyProtection="1"/>
    <xf numFmtId="1" fontId="11" fillId="0" borderId="5" xfId="0" applyNumberFormat="1" applyFont="1" applyBorder="1" applyAlignment="1" applyProtection="1">
      <alignment horizontal="center"/>
    </xf>
    <xf numFmtId="0" fontId="12" fillId="0" borderId="0" xfId="0" applyFont="1"/>
    <xf numFmtId="0" fontId="8" fillId="2" borderId="5" xfId="0" applyFont="1" applyFill="1" applyBorder="1" applyAlignment="1" applyProtection="1">
      <alignment horizontal="center" vertical="top" wrapText="1"/>
    </xf>
    <xf numFmtId="0" fontId="8" fillId="0" borderId="5" xfId="0" applyNumberFormat="1" applyFont="1" applyBorder="1" applyAlignment="1" applyProtection="1">
      <alignment horizontal="center"/>
    </xf>
    <xf numFmtId="0" fontId="3" fillId="0" borderId="5" xfId="0" applyNumberFormat="1" applyFont="1" applyBorder="1" applyProtection="1"/>
    <xf numFmtId="0" fontId="3" fillId="0" borderId="5" xfId="0" applyFont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 vertical="top" wrapText="1"/>
    </xf>
    <xf numFmtId="0" fontId="11" fillId="2" borderId="5" xfId="0" applyFont="1" applyFill="1" applyBorder="1" applyAlignment="1" applyProtection="1">
      <alignment horizontal="center" vertical="center" wrapText="1"/>
    </xf>
    <xf numFmtId="2" fontId="11" fillId="0" borderId="5" xfId="0" applyNumberFormat="1" applyFont="1" applyBorder="1" applyAlignment="1" applyProtection="1">
      <alignment horizontal="center"/>
    </xf>
    <xf numFmtId="2" fontId="14" fillId="0" borderId="5" xfId="0" applyNumberFormat="1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center"/>
    </xf>
    <xf numFmtId="1" fontId="6" fillId="2" borderId="5" xfId="0" applyNumberFormat="1" applyFont="1" applyFill="1" applyBorder="1" applyAlignment="1" applyProtection="1">
      <alignment vertical="top" wrapText="1"/>
    </xf>
    <xf numFmtId="1" fontId="3" fillId="0" borderId="5" xfId="0" applyNumberFormat="1" applyFont="1" applyBorder="1" applyAlignment="1" applyProtection="1">
      <alignment horizontal="center"/>
    </xf>
    <xf numFmtId="1" fontId="9" fillId="0" borderId="5" xfId="0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5" fillId="0" borderId="0" xfId="0" applyFont="1" applyProtection="1"/>
    <xf numFmtId="0" fontId="12" fillId="0" borderId="0" xfId="0" applyFont="1" applyProtection="1"/>
    <xf numFmtId="1" fontId="12" fillId="0" borderId="0" xfId="0" applyNumberFormat="1" applyFont="1" applyProtection="1"/>
    <xf numFmtId="2" fontId="12" fillId="0" borderId="0" xfId="0" applyNumberFormat="1" applyFont="1" applyProtection="1"/>
    <xf numFmtId="2" fontId="0" fillId="0" borderId="0" xfId="0" applyNumberFormat="1"/>
    <xf numFmtId="0" fontId="12" fillId="0" borderId="0" xfId="0" applyFont="1" applyAlignment="1" applyProtection="1">
      <alignment horizontal="center"/>
    </xf>
    <xf numFmtId="0" fontId="9" fillId="0" borderId="5" xfId="0" applyFont="1" applyBorder="1" applyAlignment="1" applyProtection="1">
      <alignment vertical="justify"/>
    </xf>
    <xf numFmtId="1" fontId="9" fillId="0" borderId="5" xfId="0" applyNumberFormat="1" applyFont="1" applyBorder="1" applyAlignment="1" applyProtection="1">
      <alignment horizontal="center" vertical="top" wrapText="1"/>
    </xf>
    <xf numFmtId="2" fontId="9" fillId="0" borderId="5" xfId="0" applyNumberFormat="1" applyFont="1" applyBorder="1" applyAlignment="1" applyProtection="1">
      <alignment horizontal="center" vertical="top" wrapText="1"/>
    </xf>
    <xf numFmtId="0" fontId="16" fillId="0" borderId="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top"/>
    </xf>
    <xf numFmtId="0" fontId="17" fillId="0" borderId="5" xfId="0" applyFont="1" applyBorder="1" applyAlignment="1" applyProtection="1">
      <alignment vertical="top"/>
    </xf>
    <xf numFmtId="2" fontId="12" fillId="0" borderId="5" xfId="0" applyNumberFormat="1" applyFont="1" applyBorder="1" applyAlignment="1" applyProtection="1">
      <alignment horizontal="center" vertical="top"/>
    </xf>
    <xf numFmtId="1" fontId="12" fillId="0" borderId="5" xfId="0" applyNumberFormat="1" applyFont="1" applyBorder="1" applyAlignment="1" applyProtection="1">
      <alignment horizontal="center" vertical="top"/>
    </xf>
    <xf numFmtId="2" fontId="0" fillId="0" borderId="5" xfId="0" applyNumberFormat="1" applyBorder="1"/>
    <xf numFmtId="0" fontId="12" fillId="0" borderId="5" xfId="0" applyFont="1" applyBorder="1" applyProtection="1"/>
    <xf numFmtId="2" fontId="9" fillId="0" borderId="5" xfId="0" applyNumberFormat="1" applyFont="1" applyBorder="1" applyAlignment="1" applyProtection="1">
      <alignment horizontal="center" vertical="top"/>
    </xf>
    <xf numFmtId="1" fontId="9" fillId="0" borderId="5" xfId="0" applyNumberFormat="1" applyFont="1" applyBorder="1" applyAlignment="1" applyProtection="1">
      <alignment horizontal="center" vertical="top"/>
    </xf>
    <xf numFmtId="2" fontId="18" fillId="0" borderId="5" xfId="0" applyNumberFormat="1" applyFont="1" applyBorder="1"/>
    <xf numFmtId="0" fontId="9" fillId="0" borderId="0" xfId="0" applyFont="1" applyProtection="1"/>
    <xf numFmtId="0" fontId="9" fillId="0" borderId="5" xfId="0" applyFont="1" applyBorder="1" applyAlignment="1" applyProtection="1">
      <alignment vertical="top" wrapText="1"/>
    </xf>
    <xf numFmtId="0" fontId="12" fillId="0" borderId="5" xfId="0" applyFont="1" applyBorder="1" applyAlignment="1" applyProtection="1">
      <alignment horizontal="center"/>
      <protection locked="0"/>
    </xf>
    <xf numFmtId="0" fontId="17" fillId="0" borderId="5" xfId="0" applyFont="1" applyBorder="1" applyProtection="1">
      <protection locked="0"/>
    </xf>
    <xf numFmtId="2" fontId="12" fillId="0" borderId="5" xfId="0" applyNumberFormat="1" applyFont="1" applyBorder="1" applyAlignment="1" applyProtection="1">
      <alignment horizontal="center"/>
    </xf>
    <xf numFmtId="0" fontId="12" fillId="0" borderId="5" xfId="0" applyFont="1" applyBorder="1" applyProtection="1">
      <protection locked="0"/>
    </xf>
    <xf numFmtId="0" fontId="9" fillId="0" borderId="5" xfId="0" applyFont="1" applyBorder="1" applyAlignment="1" applyProtection="1">
      <alignment horizontal="center"/>
    </xf>
    <xf numFmtId="2" fontId="9" fillId="0" borderId="5" xfId="0" applyNumberFormat="1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 vertical="top"/>
    </xf>
    <xf numFmtId="0" fontId="9" fillId="0" borderId="21" xfId="0" applyFont="1" applyBorder="1" applyAlignment="1" applyProtection="1">
      <alignment vertical="top"/>
    </xf>
    <xf numFmtId="0" fontId="9" fillId="0" borderId="21" xfId="0" applyFont="1" applyBorder="1" applyAlignment="1" applyProtection="1">
      <alignment vertical="top" wrapText="1"/>
    </xf>
    <xf numFmtId="0" fontId="9" fillId="0" borderId="22" xfId="0" applyFont="1" applyBorder="1" applyAlignment="1" applyProtection="1">
      <alignment horizontal="center" vertical="top"/>
    </xf>
    <xf numFmtId="0" fontId="9" fillId="0" borderId="14" xfId="0" applyFont="1" applyBorder="1" applyAlignment="1" applyProtection="1">
      <alignment vertical="top" wrapText="1"/>
    </xf>
    <xf numFmtId="0" fontId="9" fillId="0" borderId="15" xfId="0" applyFont="1" applyBorder="1" applyAlignment="1" applyProtection="1">
      <alignment horizontal="center" vertical="top"/>
    </xf>
    <xf numFmtId="0" fontId="9" fillId="0" borderId="17" xfId="0" applyFont="1" applyBorder="1" applyAlignment="1" applyProtection="1">
      <alignment vertical="top"/>
    </xf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2" fontId="3" fillId="0" borderId="15" xfId="0" applyNumberFormat="1" applyFont="1" applyBorder="1" applyAlignment="1" applyProtection="1">
      <alignment horizontal="center"/>
    </xf>
    <xf numFmtId="2" fontId="3" fillId="0" borderId="16" xfId="0" applyNumberFormat="1" applyFont="1" applyBorder="1" applyAlignment="1" applyProtection="1">
      <alignment horizontal="center"/>
    </xf>
    <xf numFmtId="2" fontId="3" fillId="0" borderId="17" xfId="0" applyNumberFormat="1" applyFont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 vertical="top" wrapText="1"/>
    </xf>
    <xf numFmtId="0" fontId="4" fillId="2" borderId="17" xfId="0" applyFont="1" applyFill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vertical="top"/>
    </xf>
    <xf numFmtId="0" fontId="9" fillId="0" borderId="18" xfId="0" applyFont="1" applyBorder="1" applyAlignment="1" applyProtection="1">
      <alignment horizontal="center" vertical="justify"/>
    </xf>
    <xf numFmtId="0" fontId="9" fillId="0" borderId="19" xfId="0" applyFont="1" applyBorder="1" applyAlignment="1" applyProtection="1">
      <alignment horizontal="center" vertical="justify"/>
    </xf>
    <xf numFmtId="0" fontId="9" fillId="0" borderId="5" xfId="0" applyFont="1" applyBorder="1" applyAlignment="1" applyProtection="1">
      <alignment horizontal="center" vertical="justify"/>
    </xf>
    <xf numFmtId="0" fontId="15" fillId="0" borderId="0" xfId="0" applyFont="1" applyAlignment="1" applyProtection="1">
      <alignment horizontal="left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vised%20clause%2035%20data/Clause35Q-Sept.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lause35Q-June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/>
      <sheetData sheetId="1">
        <row r="69">
          <cell r="D69">
            <v>22997741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/>
      <sheetData sheetId="1">
        <row r="69">
          <cell r="D69">
            <v>22997741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sqref="A1:D1"/>
    </sheetView>
  </sheetViews>
  <sheetFormatPr defaultColWidth="32.140625" defaultRowHeight="15"/>
  <cols>
    <col min="1" max="1" width="32.28515625" customWidth="1"/>
  </cols>
  <sheetData>
    <row r="1" spans="1:4" ht="19.5" thickBot="1">
      <c r="A1" s="97" t="s">
        <v>20</v>
      </c>
      <c r="B1" s="98"/>
      <c r="C1" s="98"/>
      <c r="D1" s="99"/>
    </row>
    <row r="2" spans="1:4" ht="15.75" thickBot="1"/>
    <row r="3" spans="1:4">
      <c r="A3" s="94" t="s">
        <v>0</v>
      </c>
      <c r="B3" s="95"/>
      <c r="C3" s="95"/>
      <c r="D3" s="96"/>
    </row>
    <row r="4" spans="1:4">
      <c r="A4" s="88" t="s">
        <v>179</v>
      </c>
      <c r="B4" s="89"/>
      <c r="C4" s="89"/>
      <c r="D4" s="90"/>
    </row>
    <row r="5" spans="1:4" ht="15.75" thickBot="1">
      <c r="A5" s="91" t="s">
        <v>180</v>
      </c>
      <c r="B5" s="92"/>
      <c r="C5" s="92"/>
      <c r="D5" s="93"/>
    </row>
    <row r="6" spans="1:4" ht="15.75" thickBot="1">
      <c r="A6" s="1"/>
      <c r="B6" s="2"/>
      <c r="C6" s="2"/>
      <c r="D6" s="3"/>
    </row>
    <row r="7" spans="1:4" ht="27" thickBot="1">
      <c r="A7" s="4" t="s">
        <v>1</v>
      </c>
      <c r="B7" s="5" t="s">
        <v>2</v>
      </c>
      <c r="C7" s="5" t="s">
        <v>3</v>
      </c>
      <c r="D7" s="6" t="s">
        <v>4</v>
      </c>
    </row>
    <row r="8" spans="1:4">
      <c r="A8" s="1"/>
      <c r="B8" s="2"/>
      <c r="C8" s="2"/>
      <c r="D8" s="3"/>
    </row>
    <row r="9" spans="1:4" ht="30">
      <c r="A9" s="86" t="s">
        <v>5</v>
      </c>
      <c r="B9" s="7"/>
      <c r="C9" s="7">
        <v>0</v>
      </c>
      <c r="D9" s="7">
        <v>0</v>
      </c>
    </row>
    <row r="10" spans="1:4">
      <c r="A10" s="7" t="s">
        <v>6</v>
      </c>
      <c r="B10" s="7"/>
      <c r="C10" s="7">
        <v>0</v>
      </c>
      <c r="D10" s="7">
        <v>0</v>
      </c>
    </row>
    <row r="11" spans="1:4">
      <c r="A11" s="7"/>
      <c r="B11" s="7"/>
      <c r="C11" s="7"/>
      <c r="D11" s="7"/>
    </row>
    <row r="12" spans="1:4" s="9" customFormat="1">
      <c r="A12" s="87" t="s">
        <v>7</v>
      </c>
      <c r="B12" s="8">
        <f>SUM(B9:B10)</f>
        <v>0</v>
      </c>
      <c r="C12" s="7">
        <v>0</v>
      </c>
      <c r="D12" s="7">
        <v>0</v>
      </c>
    </row>
    <row r="13" spans="1:4" ht="15.75" thickBot="1">
      <c r="A13" s="1"/>
      <c r="B13" s="2"/>
      <c r="C13" s="2"/>
      <c r="D13" s="3"/>
    </row>
    <row r="14" spans="1:4" ht="52.5" thickBot="1">
      <c r="A14" s="10" t="s">
        <v>8</v>
      </c>
      <c r="B14" s="5" t="s">
        <v>9</v>
      </c>
      <c r="C14" s="5" t="s">
        <v>10</v>
      </c>
      <c r="D14" s="6" t="s">
        <v>11</v>
      </c>
    </row>
    <row r="15" spans="1:4">
      <c r="A15" s="1"/>
      <c r="B15" s="2"/>
      <c r="C15" s="2"/>
      <c r="D15" s="3"/>
    </row>
    <row r="16" spans="1:4" ht="30">
      <c r="A16" s="86" t="s">
        <v>12</v>
      </c>
      <c r="B16" s="7"/>
      <c r="C16" s="7">
        <v>0</v>
      </c>
      <c r="D16" s="7">
        <v>0</v>
      </c>
    </row>
    <row r="17" spans="1:4">
      <c r="A17" s="7" t="s">
        <v>13</v>
      </c>
      <c r="B17" s="7"/>
      <c r="C17" s="7">
        <v>0</v>
      </c>
      <c r="D17" s="7">
        <v>0</v>
      </c>
    </row>
    <row r="18" spans="1:4">
      <c r="A18" s="7"/>
      <c r="B18" s="7"/>
      <c r="C18" s="7"/>
      <c r="D18" s="7"/>
    </row>
    <row r="19" spans="1:4" s="9" customFormat="1">
      <c r="A19" s="87" t="s">
        <v>7</v>
      </c>
      <c r="B19" s="8">
        <f>SUM(B16:B17)</f>
        <v>0</v>
      </c>
      <c r="C19" s="7">
        <v>0</v>
      </c>
      <c r="D19" s="7">
        <v>0</v>
      </c>
    </row>
    <row r="20" spans="1:4" ht="15.75" thickBot="1">
      <c r="A20" s="1"/>
      <c r="B20" s="2"/>
      <c r="C20" s="2"/>
      <c r="D20" s="3"/>
    </row>
    <row r="21" spans="1:4" ht="39.75" thickBot="1">
      <c r="A21" s="4" t="s">
        <v>14</v>
      </c>
      <c r="B21" s="5" t="s">
        <v>15</v>
      </c>
      <c r="C21" s="5" t="s">
        <v>16</v>
      </c>
      <c r="D21" s="6" t="s">
        <v>17</v>
      </c>
    </row>
    <row r="22" spans="1:4">
      <c r="A22" s="1"/>
      <c r="B22" s="2"/>
      <c r="C22" s="2"/>
      <c r="D22" s="3"/>
    </row>
    <row r="23" spans="1:4">
      <c r="A23" s="86" t="s">
        <v>18</v>
      </c>
      <c r="B23" s="7"/>
      <c r="C23" s="7">
        <v>0</v>
      </c>
      <c r="D23" s="7">
        <v>0</v>
      </c>
    </row>
    <row r="24" spans="1:4">
      <c r="A24" s="7" t="s">
        <v>13</v>
      </c>
      <c r="B24" s="7"/>
      <c r="C24" s="7">
        <v>0</v>
      </c>
      <c r="D24" s="7">
        <v>0</v>
      </c>
    </row>
    <row r="25" spans="1:4">
      <c r="A25" s="7"/>
      <c r="B25" s="7"/>
      <c r="C25" s="7"/>
      <c r="D25" s="7"/>
    </row>
    <row r="26" spans="1:4" s="9" customFormat="1">
      <c r="A26" s="87" t="s">
        <v>7</v>
      </c>
      <c r="B26" s="8">
        <f>SUM(B23:B24)</f>
        <v>0</v>
      </c>
      <c r="C26" s="7">
        <v>0</v>
      </c>
      <c r="D26" s="7">
        <v>0</v>
      </c>
    </row>
    <row r="27" spans="1:4" ht="15.75" thickBot="1">
      <c r="A27" s="1"/>
      <c r="B27" s="2"/>
      <c r="C27" s="2"/>
      <c r="D27" s="3"/>
    </row>
    <row r="28" spans="1:4" ht="52.5" thickBot="1">
      <c r="A28" s="10" t="s">
        <v>19</v>
      </c>
      <c r="B28" s="11"/>
      <c r="C28" s="11"/>
      <c r="D28" s="12">
        <v>22997741</v>
      </c>
    </row>
  </sheetData>
  <mergeCells count="4">
    <mergeCell ref="A4:D4"/>
    <mergeCell ref="A5:D5"/>
    <mergeCell ref="A3:D3"/>
    <mergeCell ref="A1:D1"/>
  </mergeCells>
  <pageMargins left="0.5" right="0.5" top="0.5" bottom="0.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9"/>
  <sheetViews>
    <sheetView workbookViewId="0">
      <selection sqref="A1:I1"/>
    </sheetView>
  </sheetViews>
  <sheetFormatPr defaultRowHeight="15"/>
  <cols>
    <col min="1" max="1" width="10.42578125" customWidth="1"/>
    <col min="2" max="2" width="32.7109375" customWidth="1"/>
    <col min="3" max="3" width="13.7109375" customWidth="1"/>
    <col min="4" max="4" width="13.42578125" customWidth="1"/>
    <col min="5" max="5" width="15.42578125" customWidth="1"/>
    <col min="6" max="6" width="11.5703125" customWidth="1"/>
    <col min="7" max="7" width="12.5703125" customWidth="1"/>
    <col min="9" max="9" width="17" customWidth="1"/>
  </cols>
  <sheetData>
    <row r="1" spans="1:9" ht="18.75">
      <c r="A1" s="100" t="s">
        <v>20</v>
      </c>
      <c r="B1" s="101"/>
      <c r="C1" s="101"/>
      <c r="D1" s="101"/>
      <c r="E1" s="101"/>
      <c r="F1" s="101"/>
      <c r="G1" s="101"/>
      <c r="H1" s="101"/>
      <c r="I1" s="102"/>
    </row>
    <row r="2" spans="1:9" ht="18.75">
      <c r="A2" s="103"/>
      <c r="B2" s="104"/>
      <c r="C2" s="105"/>
      <c r="D2" s="100" t="s">
        <v>21</v>
      </c>
      <c r="E2" s="102"/>
      <c r="F2" s="106"/>
      <c r="G2" s="107"/>
      <c r="H2" s="107"/>
      <c r="I2" s="108"/>
    </row>
    <row r="3" spans="1:9" ht="63" customHeight="1">
      <c r="A3" s="14" t="s">
        <v>22</v>
      </c>
      <c r="B3" s="14" t="s">
        <v>23</v>
      </c>
      <c r="C3" s="14" t="s">
        <v>24</v>
      </c>
      <c r="D3" s="14" t="s">
        <v>25</v>
      </c>
      <c r="E3" s="14" t="s">
        <v>26</v>
      </c>
      <c r="F3" s="109" t="s">
        <v>27</v>
      </c>
      <c r="G3" s="110"/>
      <c r="H3" s="109" t="s">
        <v>28</v>
      </c>
      <c r="I3" s="110"/>
    </row>
    <row r="4" spans="1:9" ht="50.25">
      <c r="A4" s="14"/>
      <c r="B4" s="14"/>
      <c r="C4" s="14"/>
      <c r="D4" s="14"/>
      <c r="E4" s="14"/>
      <c r="F4" s="15" t="s">
        <v>29</v>
      </c>
      <c r="G4" s="15" t="s">
        <v>30</v>
      </c>
      <c r="H4" s="16" t="s">
        <v>31</v>
      </c>
      <c r="I4" s="15" t="s">
        <v>32</v>
      </c>
    </row>
    <row r="5" spans="1:9">
      <c r="A5" s="17" t="s">
        <v>33</v>
      </c>
      <c r="B5" s="17" t="s">
        <v>34</v>
      </c>
      <c r="C5" s="17" t="s">
        <v>35</v>
      </c>
      <c r="D5" s="17" t="s">
        <v>36</v>
      </c>
      <c r="E5" s="17" t="s">
        <v>37</v>
      </c>
      <c r="F5" s="18" t="s">
        <v>38</v>
      </c>
      <c r="G5" s="18" t="s">
        <v>39</v>
      </c>
      <c r="H5" s="19" t="s">
        <v>40</v>
      </c>
      <c r="I5" s="18" t="s">
        <v>41</v>
      </c>
    </row>
    <row r="6" spans="1:9" ht="30.75">
      <c r="A6" s="20" t="s">
        <v>42</v>
      </c>
      <c r="B6" s="21" t="s">
        <v>43</v>
      </c>
      <c r="C6" s="22"/>
      <c r="D6" s="23"/>
      <c r="E6" s="23"/>
      <c r="F6" s="24"/>
      <c r="G6" s="24"/>
      <c r="H6" s="25"/>
      <c r="I6" s="26"/>
    </row>
    <row r="7" spans="1:9">
      <c r="A7" s="20">
        <v>1</v>
      </c>
      <c r="B7" s="21" t="s">
        <v>44</v>
      </c>
      <c r="C7" s="22"/>
      <c r="D7" s="23"/>
      <c r="E7" s="23"/>
      <c r="F7" s="24"/>
      <c r="G7" s="24"/>
      <c r="H7" s="25"/>
      <c r="I7" s="26"/>
    </row>
    <row r="8" spans="1:9">
      <c r="A8" s="28" t="s">
        <v>45</v>
      </c>
      <c r="B8" s="29" t="s">
        <v>46</v>
      </c>
      <c r="C8" s="30">
        <v>8</v>
      </c>
      <c r="D8" s="31">
        <v>3297000</v>
      </c>
      <c r="E8" s="31">
        <v>3297000</v>
      </c>
      <c r="F8" s="24">
        <v>14.3362</v>
      </c>
      <c r="G8" s="24">
        <v>14.3362</v>
      </c>
      <c r="H8" s="25"/>
      <c r="I8" s="26">
        <f>((H8*100)/D8)</f>
        <v>0</v>
      </c>
    </row>
    <row r="9" spans="1:9" ht="30">
      <c r="A9" s="28" t="s">
        <v>47</v>
      </c>
      <c r="B9" s="29" t="s">
        <v>48</v>
      </c>
      <c r="C9" s="30"/>
      <c r="D9" s="31"/>
      <c r="E9" s="31"/>
      <c r="F9" s="24">
        <f t="shared" ref="F9:F14" si="0">((D9*100)/$D$62)</f>
        <v>0</v>
      </c>
      <c r="G9" s="24">
        <f t="shared" ref="G9:G14" si="1">((D9*100)/$D$69)</f>
        <v>0</v>
      </c>
      <c r="H9" s="25"/>
      <c r="I9" s="26">
        <v>0</v>
      </c>
    </row>
    <row r="10" spans="1:9">
      <c r="A10" s="28" t="s">
        <v>49</v>
      </c>
      <c r="B10" s="29" t="s">
        <v>50</v>
      </c>
      <c r="C10" s="30">
        <v>3</v>
      </c>
      <c r="D10" s="31">
        <v>12143330</v>
      </c>
      <c r="E10" s="31">
        <v>12143330</v>
      </c>
      <c r="F10" s="24">
        <v>52.802300000000002</v>
      </c>
      <c r="G10" s="24">
        <v>52.802300000000002</v>
      </c>
      <c r="H10" s="25"/>
      <c r="I10" s="26">
        <f t="shared" ref="I10:I30" si="2">((H10*100)/D10)</f>
        <v>0</v>
      </c>
    </row>
    <row r="11" spans="1:9">
      <c r="A11" s="28" t="s">
        <v>51</v>
      </c>
      <c r="B11" s="29" t="s">
        <v>52</v>
      </c>
      <c r="C11" s="30"/>
      <c r="D11" s="31"/>
      <c r="E11" s="31"/>
      <c r="F11" s="24">
        <f t="shared" si="0"/>
        <v>0</v>
      </c>
      <c r="G11" s="24">
        <f t="shared" si="1"/>
        <v>0</v>
      </c>
      <c r="H11" s="25"/>
      <c r="I11" s="26">
        <v>0</v>
      </c>
    </row>
    <row r="12" spans="1:9">
      <c r="A12" s="28" t="s">
        <v>53</v>
      </c>
      <c r="B12" s="29" t="s">
        <v>54</v>
      </c>
      <c r="C12" s="22"/>
      <c r="D12" s="23"/>
      <c r="E12" s="23"/>
      <c r="F12" s="24">
        <f t="shared" si="0"/>
        <v>0</v>
      </c>
      <c r="G12" s="24">
        <f t="shared" si="1"/>
        <v>0</v>
      </c>
      <c r="H12" s="25"/>
      <c r="I12" s="26">
        <v>0</v>
      </c>
    </row>
    <row r="13" spans="1:9">
      <c r="A13" s="32" t="s">
        <v>55</v>
      </c>
      <c r="B13" s="33"/>
      <c r="C13" s="30"/>
      <c r="D13" s="31"/>
      <c r="E13" s="31"/>
      <c r="F13" s="24">
        <f t="shared" si="0"/>
        <v>0</v>
      </c>
      <c r="G13" s="24">
        <f t="shared" si="1"/>
        <v>0</v>
      </c>
      <c r="H13" s="25"/>
      <c r="I13" s="26">
        <v>0</v>
      </c>
    </row>
    <row r="14" spans="1:9">
      <c r="A14" s="32" t="s">
        <v>56</v>
      </c>
      <c r="B14" s="33"/>
      <c r="C14" s="30"/>
      <c r="D14" s="31"/>
      <c r="E14" s="31"/>
      <c r="F14" s="24">
        <f t="shared" si="0"/>
        <v>0</v>
      </c>
      <c r="G14" s="24">
        <f t="shared" si="1"/>
        <v>0</v>
      </c>
      <c r="H14" s="25"/>
      <c r="I14" s="26">
        <v>0</v>
      </c>
    </row>
    <row r="15" spans="1:9">
      <c r="A15" s="32"/>
      <c r="B15" s="33"/>
      <c r="C15" s="30"/>
      <c r="D15" s="31"/>
      <c r="E15" s="31"/>
      <c r="F15" s="24"/>
      <c r="G15" s="24"/>
      <c r="H15" s="25"/>
      <c r="I15" s="26"/>
    </row>
    <row r="16" spans="1:9">
      <c r="A16" s="28"/>
      <c r="B16" s="29"/>
      <c r="C16" s="22"/>
      <c r="D16" s="23"/>
      <c r="E16" s="23"/>
      <c r="F16" s="24"/>
      <c r="G16" s="24"/>
      <c r="H16" s="25"/>
      <c r="I16" s="26"/>
    </row>
    <row r="17" spans="1:9">
      <c r="A17" s="20"/>
      <c r="B17" s="21" t="s">
        <v>57</v>
      </c>
      <c r="C17" s="34">
        <f>SUM(C8:C14)</f>
        <v>11</v>
      </c>
      <c r="D17" s="34">
        <f>SUM(D8:D14)</f>
        <v>15440330</v>
      </c>
      <c r="E17" s="34">
        <f>SUM(E8:E14)</f>
        <v>15440330</v>
      </c>
      <c r="F17" s="24">
        <v>67.138499999999993</v>
      </c>
      <c r="G17" s="24">
        <v>67.138499999999993</v>
      </c>
      <c r="H17" s="35">
        <f>SUM(H8:H14)</f>
        <v>0</v>
      </c>
      <c r="I17" s="26">
        <f t="shared" si="2"/>
        <v>0</v>
      </c>
    </row>
    <row r="18" spans="1:9">
      <c r="A18" s="20"/>
      <c r="B18" s="29"/>
      <c r="C18" s="22"/>
      <c r="D18" s="23"/>
      <c r="E18" s="23"/>
      <c r="F18" s="24"/>
      <c r="G18" s="24"/>
      <c r="H18" s="25"/>
      <c r="I18" s="26"/>
    </row>
    <row r="19" spans="1:9">
      <c r="A19" s="20">
        <v>2</v>
      </c>
      <c r="B19" s="21" t="s">
        <v>58</v>
      </c>
      <c r="C19" s="22"/>
      <c r="D19" s="23"/>
      <c r="E19" s="23"/>
      <c r="F19" s="24"/>
      <c r="G19" s="24"/>
      <c r="H19" s="25"/>
      <c r="I19" s="26"/>
    </row>
    <row r="20" spans="1:9" ht="45">
      <c r="A20" s="28" t="s">
        <v>59</v>
      </c>
      <c r="B20" s="29" t="s">
        <v>60</v>
      </c>
      <c r="C20" s="30"/>
      <c r="D20" s="31"/>
      <c r="E20" s="31"/>
      <c r="F20" s="24">
        <f t="shared" ref="F20:F25" si="3">((D20*100)/$D$62)</f>
        <v>0</v>
      </c>
      <c r="G20" s="24">
        <f t="shared" ref="G20:G25" si="4">((D20*100)/$D$69)</f>
        <v>0</v>
      </c>
      <c r="H20" s="25"/>
      <c r="I20" s="26">
        <v>0</v>
      </c>
    </row>
    <row r="21" spans="1:9">
      <c r="A21" s="28" t="s">
        <v>61</v>
      </c>
      <c r="B21" s="29" t="s">
        <v>50</v>
      </c>
      <c r="C21" s="30"/>
      <c r="D21" s="31"/>
      <c r="E21" s="31"/>
      <c r="F21" s="24">
        <f t="shared" si="3"/>
        <v>0</v>
      </c>
      <c r="G21" s="24">
        <f t="shared" si="4"/>
        <v>0</v>
      </c>
      <c r="H21" s="25"/>
      <c r="I21" s="26">
        <v>0</v>
      </c>
    </row>
    <row r="22" spans="1:9">
      <c r="A22" s="28" t="s">
        <v>62</v>
      </c>
      <c r="B22" s="29" t="s">
        <v>63</v>
      </c>
      <c r="C22" s="30"/>
      <c r="D22" s="31"/>
      <c r="E22" s="31"/>
      <c r="F22" s="24">
        <f t="shared" si="3"/>
        <v>0</v>
      </c>
      <c r="G22" s="24">
        <f t="shared" si="4"/>
        <v>0</v>
      </c>
      <c r="H22" s="25"/>
      <c r="I22" s="26">
        <v>0</v>
      </c>
    </row>
    <row r="23" spans="1:9" ht="15.75">
      <c r="A23" s="28" t="s">
        <v>64</v>
      </c>
      <c r="B23" s="36" t="s">
        <v>65</v>
      </c>
      <c r="C23" s="22"/>
      <c r="D23" s="23"/>
      <c r="E23" s="23"/>
      <c r="F23" s="24">
        <f t="shared" si="3"/>
        <v>0</v>
      </c>
      <c r="G23" s="24">
        <f t="shared" si="4"/>
        <v>0</v>
      </c>
      <c r="H23" s="25"/>
      <c r="I23" s="26">
        <v>0</v>
      </c>
    </row>
    <row r="24" spans="1:9">
      <c r="A24" s="28" t="s">
        <v>66</v>
      </c>
      <c r="B24" s="29" t="s">
        <v>54</v>
      </c>
      <c r="C24" s="30"/>
      <c r="D24" s="31"/>
      <c r="E24" s="31"/>
      <c r="F24" s="24">
        <f t="shared" si="3"/>
        <v>0</v>
      </c>
      <c r="G24" s="24">
        <f t="shared" si="4"/>
        <v>0</v>
      </c>
      <c r="H24" s="25"/>
      <c r="I24" s="26">
        <v>0</v>
      </c>
    </row>
    <row r="25" spans="1:9">
      <c r="A25" s="32" t="s">
        <v>67</v>
      </c>
      <c r="B25" s="33"/>
      <c r="C25" s="30"/>
      <c r="D25" s="31"/>
      <c r="E25" s="31"/>
      <c r="F25" s="24">
        <f t="shared" si="3"/>
        <v>0</v>
      </c>
      <c r="G25" s="24">
        <f t="shared" si="4"/>
        <v>0</v>
      </c>
      <c r="H25" s="25"/>
      <c r="I25" s="26">
        <v>0</v>
      </c>
    </row>
    <row r="26" spans="1:9">
      <c r="A26" s="32" t="s">
        <v>68</v>
      </c>
      <c r="B26" s="33"/>
      <c r="C26" s="30"/>
      <c r="D26" s="31"/>
      <c r="E26" s="31"/>
      <c r="F26" s="24"/>
      <c r="G26" s="24"/>
      <c r="H26" s="25"/>
      <c r="I26" s="26"/>
    </row>
    <row r="27" spans="1:9">
      <c r="A27" s="28"/>
      <c r="B27" s="29"/>
      <c r="C27" s="22"/>
      <c r="D27" s="23"/>
      <c r="E27" s="23"/>
      <c r="F27" s="24"/>
      <c r="G27" s="24"/>
      <c r="H27" s="25"/>
      <c r="I27" s="26"/>
    </row>
    <row r="28" spans="1:9">
      <c r="A28" s="20"/>
      <c r="B28" s="21" t="s">
        <v>69</v>
      </c>
      <c r="C28" s="34">
        <f>SUM(C20:C25)</f>
        <v>0</v>
      </c>
      <c r="D28" s="34">
        <f>SUM(D20:D25)</f>
        <v>0</v>
      </c>
      <c r="E28" s="34">
        <f>SUM(E20:E25)</f>
        <v>0</v>
      </c>
      <c r="F28" s="24">
        <f>((D28*100)/$D$62)</f>
        <v>0</v>
      </c>
      <c r="G28" s="24">
        <f>((D28*100)/$D$69)</f>
        <v>0</v>
      </c>
      <c r="H28" s="35">
        <f>SUM(H20:H25)</f>
        <v>0</v>
      </c>
      <c r="I28" s="26">
        <v>0</v>
      </c>
    </row>
    <row r="29" spans="1:9">
      <c r="A29" s="20"/>
      <c r="B29" s="21"/>
      <c r="C29" s="22"/>
      <c r="D29" s="23"/>
      <c r="E29" s="23"/>
      <c r="F29" s="24"/>
      <c r="G29" s="24"/>
      <c r="H29" s="25"/>
      <c r="I29" s="26"/>
    </row>
    <row r="30" spans="1:9" ht="42.75">
      <c r="A30" s="37"/>
      <c r="B30" s="21" t="s">
        <v>70</v>
      </c>
      <c r="C30" s="34">
        <f>SUM(C17+C28)</f>
        <v>11</v>
      </c>
      <c r="D30" s="34">
        <f>SUM(D17+D28)</f>
        <v>15440330</v>
      </c>
      <c r="E30" s="34">
        <f>SUM(E17+E28)</f>
        <v>15440330</v>
      </c>
      <c r="F30" s="24">
        <v>67.138499999999993</v>
      </c>
      <c r="G30" s="24">
        <v>67.138499999999993</v>
      </c>
      <c r="H30" s="35">
        <f>SUM(H17+H28)</f>
        <v>0</v>
      </c>
      <c r="I30" s="26">
        <f t="shared" si="2"/>
        <v>0</v>
      </c>
    </row>
    <row r="31" spans="1:9">
      <c r="A31" s="37"/>
      <c r="B31" s="21"/>
      <c r="C31" s="22"/>
      <c r="D31" s="23"/>
      <c r="E31" s="23"/>
      <c r="F31" s="24"/>
      <c r="G31" s="24"/>
      <c r="H31" s="25"/>
      <c r="I31" s="26"/>
    </row>
    <row r="32" spans="1:9">
      <c r="A32" s="20" t="s">
        <v>71</v>
      </c>
      <c r="B32" s="21" t="s">
        <v>72</v>
      </c>
      <c r="C32" s="22"/>
      <c r="D32" s="23"/>
      <c r="E32" s="23"/>
      <c r="F32" s="24"/>
      <c r="G32" s="24"/>
      <c r="H32" s="38"/>
      <c r="I32" s="26"/>
    </row>
    <row r="33" spans="1:9">
      <c r="A33" s="20">
        <v>1</v>
      </c>
      <c r="B33" s="21" t="s">
        <v>63</v>
      </c>
      <c r="C33" s="22" t="s">
        <v>73</v>
      </c>
      <c r="D33" s="23" t="s">
        <v>73</v>
      </c>
      <c r="E33" s="23"/>
      <c r="F33" s="24"/>
      <c r="G33" s="24"/>
      <c r="H33" s="39"/>
      <c r="I33" s="26"/>
    </row>
    <row r="34" spans="1:9">
      <c r="A34" s="28" t="s">
        <v>45</v>
      </c>
      <c r="B34" s="29" t="s">
        <v>74</v>
      </c>
      <c r="C34" s="30">
        <v>4</v>
      </c>
      <c r="D34" s="31">
        <v>2869398</v>
      </c>
      <c r="E34" s="31">
        <v>2869398</v>
      </c>
      <c r="F34" s="24">
        <v>12.476900000000001</v>
      </c>
      <c r="G34" s="24">
        <v>12.476900000000001</v>
      </c>
      <c r="H34" s="38"/>
      <c r="I34" s="26"/>
    </row>
    <row r="35" spans="1:9" ht="18">
      <c r="A35" s="28" t="s">
        <v>47</v>
      </c>
      <c r="B35" s="29" t="s">
        <v>75</v>
      </c>
      <c r="C35" s="30">
        <v>1</v>
      </c>
      <c r="D35" s="31">
        <v>1700</v>
      </c>
      <c r="E35" s="31">
        <v>1700</v>
      </c>
      <c r="F35" s="24">
        <v>7.4000000000000003E-3</v>
      </c>
      <c r="G35" s="24">
        <v>7.4000000000000003E-3</v>
      </c>
      <c r="H35" s="38"/>
      <c r="I35" s="26"/>
    </row>
    <row r="36" spans="1:9" ht="30">
      <c r="A36" s="28" t="s">
        <v>49</v>
      </c>
      <c r="B36" s="29" t="s">
        <v>48</v>
      </c>
      <c r="C36" s="30">
        <v>0</v>
      </c>
      <c r="D36" s="31">
        <v>0</v>
      </c>
      <c r="E36" s="31">
        <v>0</v>
      </c>
      <c r="F36" s="24">
        <f t="shared" ref="F36:F43" si="5">((D36*100)/$D$62)</f>
        <v>0</v>
      </c>
      <c r="G36" s="24">
        <f t="shared" ref="G36:G43" si="6">((D36*100)/$D$69)</f>
        <v>0</v>
      </c>
      <c r="H36" s="38"/>
      <c r="I36" s="26"/>
    </row>
    <row r="37" spans="1:9">
      <c r="A37" s="28" t="s">
        <v>76</v>
      </c>
      <c r="B37" s="29" t="s">
        <v>77</v>
      </c>
      <c r="C37" s="30"/>
      <c r="D37" s="31"/>
      <c r="E37" s="31"/>
      <c r="F37" s="24">
        <f t="shared" si="5"/>
        <v>0</v>
      </c>
      <c r="G37" s="24">
        <f t="shared" si="6"/>
        <v>0</v>
      </c>
      <c r="H37" s="38"/>
      <c r="I37" s="26"/>
    </row>
    <row r="38" spans="1:9">
      <c r="A38" s="28" t="s">
        <v>53</v>
      </c>
      <c r="B38" s="29" t="s">
        <v>78</v>
      </c>
      <c r="C38" s="30"/>
      <c r="D38" s="31"/>
      <c r="E38" s="31"/>
      <c r="F38" s="24">
        <f t="shared" si="5"/>
        <v>0</v>
      </c>
      <c r="G38" s="24">
        <f t="shared" si="6"/>
        <v>0</v>
      </c>
      <c r="H38" s="38"/>
      <c r="I38" s="26"/>
    </row>
    <row r="39" spans="1:9">
      <c r="A39" s="28" t="s">
        <v>79</v>
      </c>
      <c r="B39" s="29" t="s">
        <v>80</v>
      </c>
      <c r="C39" s="30">
        <v>3</v>
      </c>
      <c r="D39" s="31">
        <v>294144</v>
      </c>
      <c r="E39" s="31">
        <v>294144</v>
      </c>
      <c r="F39" s="24">
        <v>1.2789999999999999</v>
      </c>
      <c r="G39" s="24">
        <v>1.2789999999999999</v>
      </c>
      <c r="H39" s="38"/>
      <c r="I39" s="26"/>
    </row>
    <row r="40" spans="1:9">
      <c r="A40" s="28" t="s">
        <v>81</v>
      </c>
      <c r="B40" s="29" t="s">
        <v>82</v>
      </c>
      <c r="C40" s="30"/>
      <c r="D40" s="31"/>
      <c r="E40" s="31"/>
      <c r="F40" s="24">
        <f t="shared" si="5"/>
        <v>0</v>
      </c>
      <c r="G40" s="24">
        <f t="shared" si="6"/>
        <v>0</v>
      </c>
      <c r="H40" s="38"/>
      <c r="I40" s="26"/>
    </row>
    <row r="41" spans="1:9" ht="15.75">
      <c r="A41" s="28" t="s">
        <v>83</v>
      </c>
      <c r="B41" s="36" t="s">
        <v>65</v>
      </c>
      <c r="C41" s="22"/>
      <c r="D41" s="23"/>
      <c r="E41" s="23"/>
      <c r="F41" s="24">
        <f t="shared" si="5"/>
        <v>0</v>
      </c>
      <c r="G41" s="24">
        <f t="shared" si="6"/>
        <v>0</v>
      </c>
      <c r="H41" s="38"/>
      <c r="I41" s="26"/>
    </row>
    <row r="42" spans="1:9">
      <c r="A42" s="32" t="s">
        <v>84</v>
      </c>
      <c r="B42" s="29" t="s">
        <v>85</v>
      </c>
      <c r="C42" s="30"/>
      <c r="D42" s="31"/>
      <c r="E42" s="31"/>
      <c r="F42" s="24">
        <f t="shared" si="5"/>
        <v>0</v>
      </c>
      <c r="G42" s="24">
        <f t="shared" si="6"/>
        <v>0</v>
      </c>
      <c r="H42" s="38"/>
      <c r="I42" s="26"/>
    </row>
    <row r="43" spans="1:9">
      <c r="A43" s="32" t="s">
        <v>86</v>
      </c>
      <c r="B43" s="33"/>
      <c r="C43" s="30"/>
      <c r="D43" s="31"/>
      <c r="E43" s="31"/>
      <c r="F43" s="24">
        <f t="shared" si="5"/>
        <v>0</v>
      </c>
      <c r="G43" s="24">
        <f t="shared" si="6"/>
        <v>0</v>
      </c>
      <c r="H43" s="38"/>
      <c r="I43" s="26"/>
    </row>
    <row r="44" spans="1:9">
      <c r="A44" s="32" t="s">
        <v>86</v>
      </c>
      <c r="B44" s="33"/>
      <c r="C44" s="30"/>
      <c r="D44" s="31"/>
      <c r="E44" s="31"/>
      <c r="F44" s="24"/>
      <c r="G44" s="24"/>
      <c r="H44" s="38"/>
      <c r="I44" s="26"/>
    </row>
    <row r="45" spans="1:9">
      <c r="A45" s="37"/>
      <c r="B45" s="21" t="s">
        <v>87</v>
      </c>
      <c r="C45" s="34">
        <f>SUM(C34:C43)</f>
        <v>8</v>
      </c>
      <c r="D45" s="34">
        <f>SUM(D34:D43)</f>
        <v>3165242</v>
      </c>
      <c r="E45" s="34">
        <f>SUM(E34:E43)</f>
        <v>3165242</v>
      </c>
      <c r="F45" s="24">
        <f>((D45*100)/$D$62)</f>
        <v>13.763273531952551</v>
      </c>
      <c r="G45" s="24">
        <f>((D45*100)/$D$69)</f>
        <v>13.763273531952551</v>
      </c>
      <c r="H45" s="38"/>
      <c r="I45" s="26"/>
    </row>
    <row r="46" spans="1:9">
      <c r="A46" s="37"/>
      <c r="B46" s="21"/>
      <c r="C46" s="22"/>
      <c r="D46" s="23"/>
      <c r="E46" s="23"/>
      <c r="F46" s="24"/>
      <c r="G46" s="24"/>
      <c r="H46" s="38"/>
      <c r="I46" s="26"/>
    </row>
    <row r="47" spans="1:9">
      <c r="A47" s="20" t="s">
        <v>88</v>
      </c>
      <c r="B47" s="21" t="s">
        <v>89</v>
      </c>
      <c r="C47" s="22"/>
      <c r="D47" s="23"/>
      <c r="E47" s="23"/>
      <c r="F47" s="24"/>
      <c r="G47" s="24"/>
      <c r="H47" s="38"/>
      <c r="I47" s="26"/>
    </row>
    <row r="48" spans="1:9">
      <c r="A48" s="28" t="s">
        <v>45</v>
      </c>
      <c r="B48" s="29" t="s">
        <v>50</v>
      </c>
      <c r="C48" s="30">
        <v>311</v>
      </c>
      <c r="D48" s="31">
        <v>1279077</v>
      </c>
      <c r="E48" s="31">
        <v>1279077</v>
      </c>
      <c r="F48" s="24">
        <f t="shared" ref="F48:F57" si="7">((D48*100)/$D$62)</f>
        <v>5.561750608461935</v>
      </c>
      <c r="G48" s="24">
        <f t="shared" ref="G48:G57" si="8">((D48*100)/$D$69)</f>
        <v>5.561750608461935</v>
      </c>
      <c r="H48" s="38"/>
      <c r="I48" s="26"/>
    </row>
    <row r="49" spans="1:9">
      <c r="A49" s="28" t="s">
        <v>47</v>
      </c>
      <c r="B49" s="29" t="s">
        <v>90</v>
      </c>
      <c r="C49" s="22"/>
      <c r="D49" s="23"/>
      <c r="E49" s="23"/>
      <c r="F49" s="24">
        <f t="shared" si="7"/>
        <v>0</v>
      </c>
      <c r="G49" s="24">
        <f t="shared" si="8"/>
        <v>0</v>
      </c>
      <c r="H49" s="38"/>
      <c r="I49" s="26"/>
    </row>
    <row r="50" spans="1:9" ht="45">
      <c r="A50" s="23" t="s">
        <v>91</v>
      </c>
      <c r="B50" s="29" t="s">
        <v>92</v>
      </c>
      <c r="C50" s="30">
        <v>8125</v>
      </c>
      <c r="D50" s="31">
        <v>2053758</v>
      </c>
      <c r="E50" s="31">
        <v>2053522</v>
      </c>
      <c r="F50" s="24">
        <f t="shared" si="7"/>
        <v>8.9302597155085799</v>
      </c>
      <c r="G50" s="24">
        <f t="shared" si="8"/>
        <v>8.9302597155085799</v>
      </c>
      <c r="H50" s="38"/>
      <c r="I50" s="26"/>
    </row>
    <row r="51" spans="1:9" ht="45">
      <c r="A51" s="37" t="s">
        <v>93</v>
      </c>
      <c r="B51" s="29" t="s">
        <v>94</v>
      </c>
      <c r="C51" s="30">
        <v>21</v>
      </c>
      <c r="D51" s="31">
        <v>579800</v>
      </c>
      <c r="E51" s="31">
        <v>579800</v>
      </c>
      <c r="F51" s="24">
        <f t="shared" si="7"/>
        <v>2.5211171827702556</v>
      </c>
      <c r="G51" s="24">
        <f t="shared" si="8"/>
        <v>2.5211171827702556</v>
      </c>
      <c r="H51" s="38"/>
      <c r="I51" s="26"/>
    </row>
    <row r="52" spans="1:9" ht="15.75">
      <c r="A52" s="28" t="s">
        <v>49</v>
      </c>
      <c r="B52" s="36" t="s">
        <v>65</v>
      </c>
      <c r="C52" s="22"/>
      <c r="D52" s="23"/>
      <c r="E52" s="23"/>
      <c r="F52" s="24">
        <f t="shared" si="7"/>
        <v>0</v>
      </c>
      <c r="G52" s="24">
        <f t="shared" si="8"/>
        <v>0</v>
      </c>
      <c r="H52" s="38"/>
      <c r="I52" s="26"/>
    </row>
    <row r="53" spans="1:9">
      <c r="A53" s="32" t="s">
        <v>51</v>
      </c>
      <c r="B53" s="29" t="s">
        <v>85</v>
      </c>
      <c r="C53" s="30"/>
      <c r="D53" s="31"/>
      <c r="E53" s="31"/>
      <c r="F53" s="24">
        <f t="shared" si="7"/>
        <v>0</v>
      </c>
      <c r="G53" s="24">
        <f t="shared" si="8"/>
        <v>0</v>
      </c>
      <c r="H53" s="38"/>
      <c r="I53" s="26"/>
    </row>
    <row r="54" spans="1:9">
      <c r="A54" s="32" t="s">
        <v>95</v>
      </c>
      <c r="B54" s="33" t="s">
        <v>96</v>
      </c>
      <c r="C54" s="30">
        <v>212</v>
      </c>
      <c r="D54" s="31">
        <v>294363</v>
      </c>
      <c r="E54" s="31">
        <v>294363</v>
      </c>
      <c r="F54" s="24">
        <f t="shared" si="7"/>
        <v>1.2799648452428436</v>
      </c>
      <c r="G54" s="24">
        <f t="shared" si="8"/>
        <v>1.2799648452428436</v>
      </c>
      <c r="H54" s="38"/>
      <c r="I54" s="26"/>
    </row>
    <row r="55" spans="1:9">
      <c r="A55" s="32" t="s">
        <v>97</v>
      </c>
      <c r="B55" s="13" t="s">
        <v>98</v>
      </c>
      <c r="C55" s="13">
        <v>168</v>
      </c>
      <c r="D55" s="40">
        <v>141279</v>
      </c>
      <c r="E55" s="40">
        <v>141279</v>
      </c>
      <c r="F55" s="26">
        <f t="shared" si="7"/>
        <v>0.61431685833839067</v>
      </c>
      <c r="G55" s="26">
        <f t="shared" si="8"/>
        <v>0.61431685833839067</v>
      </c>
      <c r="H55" s="38"/>
      <c r="I55" s="26"/>
    </row>
    <row r="56" spans="1:9">
      <c r="A56" s="40"/>
      <c r="B56" s="13" t="s">
        <v>99</v>
      </c>
      <c r="C56" s="30">
        <v>40</v>
      </c>
      <c r="D56" s="31">
        <v>40954</v>
      </c>
      <c r="E56" s="31">
        <v>40954</v>
      </c>
      <c r="F56" s="24">
        <f t="shared" si="7"/>
        <v>0.17807835995718013</v>
      </c>
      <c r="G56" s="24">
        <f t="shared" si="8"/>
        <v>0.17807835995718013</v>
      </c>
      <c r="H56" s="38"/>
      <c r="I56" s="26"/>
    </row>
    <row r="57" spans="1:9">
      <c r="A57" s="28"/>
      <c r="B57" s="29" t="s">
        <v>100</v>
      </c>
      <c r="C57" s="22">
        <v>5</v>
      </c>
      <c r="D57" s="23">
        <v>2938</v>
      </c>
      <c r="E57" s="23">
        <v>2905</v>
      </c>
      <c r="F57" s="24">
        <f t="shared" si="7"/>
        <v>1.2775167787131789E-2</v>
      </c>
      <c r="G57" s="24">
        <f t="shared" si="8"/>
        <v>1.2775167787131789E-2</v>
      </c>
      <c r="H57" s="38"/>
      <c r="I57" s="26"/>
    </row>
    <row r="58" spans="1:9">
      <c r="A58" s="41"/>
      <c r="B58" s="21" t="s">
        <v>101</v>
      </c>
      <c r="C58" s="34">
        <f>SUM(C48:C57)</f>
        <v>8882</v>
      </c>
      <c r="D58" s="34">
        <f>SUM(D48:D57)</f>
        <v>4392169</v>
      </c>
      <c r="E58" s="34">
        <f>SUM(E48:E57)</f>
        <v>4391900</v>
      </c>
      <c r="F58" s="24">
        <f>((D58*100)/$D$62)</f>
        <v>19.098262738066317</v>
      </c>
      <c r="G58" s="24">
        <f>((D58*100)/$D$69)</f>
        <v>19.098262738066317</v>
      </c>
      <c r="H58" s="38"/>
      <c r="I58" s="26"/>
    </row>
    <row r="59" spans="1:9">
      <c r="A59" s="41"/>
      <c r="B59" s="21"/>
      <c r="C59" s="22"/>
      <c r="D59" s="23"/>
      <c r="E59" s="23"/>
      <c r="F59" s="24"/>
      <c r="G59" s="24"/>
      <c r="H59" s="38"/>
      <c r="I59" s="26"/>
    </row>
    <row r="60" spans="1:9" ht="28.5">
      <c r="A60" s="42" t="s">
        <v>71</v>
      </c>
      <c r="B60" s="21" t="s">
        <v>102</v>
      </c>
      <c r="C60" s="34">
        <f>C45+C58</f>
        <v>8890</v>
      </c>
      <c r="D60" s="34">
        <f>D45+D58</f>
        <v>7557411</v>
      </c>
      <c r="E60" s="34">
        <f>E45+E58</f>
        <v>7557142</v>
      </c>
      <c r="F60" s="24">
        <f>((D60*100)/$D$62)</f>
        <v>32.861536270018867</v>
      </c>
      <c r="G60" s="24">
        <f>((D60*100)/$D$69)</f>
        <v>32.861536270018867</v>
      </c>
      <c r="H60" s="38"/>
      <c r="I60" s="26"/>
    </row>
    <row r="61" spans="1:9">
      <c r="A61" s="41"/>
      <c r="B61" s="21"/>
      <c r="C61" s="22"/>
      <c r="D61" s="23"/>
      <c r="E61" s="23"/>
      <c r="F61" s="24"/>
      <c r="G61" s="24"/>
      <c r="H61" s="25"/>
      <c r="I61" s="26"/>
    </row>
    <row r="62" spans="1:9">
      <c r="A62" s="41"/>
      <c r="B62" s="21" t="s">
        <v>103</v>
      </c>
      <c r="C62" s="34">
        <f>SUM(C30+C60)</f>
        <v>8901</v>
      </c>
      <c r="D62" s="34">
        <f>SUM(D30+D60)</f>
        <v>22997741</v>
      </c>
      <c r="E62" s="34">
        <f>SUM(E30+E60)</f>
        <v>22997472</v>
      </c>
      <c r="F62" s="43">
        <f>((D62*100)/$D$62)</f>
        <v>100</v>
      </c>
      <c r="G62" s="43">
        <f>((D62*100)/$D$69)</f>
        <v>100</v>
      </c>
      <c r="H62" s="35"/>
      <c r="I62" s="44"/>
    </row>
    <row r="63" spans="1:9">
      <c r="A63" s="41"/>
      <c r="B63" s="21"/>
      <c r="C63" s="22"/>
      <c r="D63" s="23"/>
      <c r="E63" s="23"/>
      <c r="F63" s="24"/>
      <c r="G63" s="24"/>
      <c r="H63" s="25"/>
      <c r="I63" s="26"/>
    </row>
    <row r="64" spans="1:9" ht="42.75">
      <c r="A64" s="20" t="s">
        <v>104</v>
      </c>
      <c r="B64" s="21" t="s">
        <v>105</v>
      </c>
      <c r="C64" s="30"/>
      <c r="D64" s="31"/>
      <c r="E64" s="31"/>
      <c r="F64" s="24"/>
      <c r="G64" s="24"/>
      <c r="H64" s="38"/>
      <c r="I64" s="38"/>
    </row>
    <row r="65" spans="1:9">
      <c r="A65" s="28">
        <v>1</v>
      </c>
      <c r="B65" s="29" t="s">
        <v>106</v>
      </c>
      <c r="C65" s="29"/>
      <c r="D65" s="29"/>
      <c r="E65" s="29"/>
      <c r="F65" s="29"/>
      <c r="G65" s="24">
        <f>((D65*100)/$D$69)</f>
        <v>0</v>
      </c>
      <c r="H65" s="25"/>
      <c r="I65" s="26">
        <v>0</v>
      </c>
    </row>
    <row r="66" spans="1:9" ht="15.75">
      <c r="A66" s="45">
        <v>2</v>
      </c>
      <c r="B66" s="29" t="s">
        <v>107</v>
      </c>
      <c r="C66" s="29"/>
      <c r="D66" s="29"/>
      <c r="E66" s="29"/>
      <c r="F66" s="29"/>
      <c r="G66" s="24">
        <f>((D66*100)/$D$69)</f>
        <v>0</v>
      </c>
      <c r="H66" s="13"/>
      <c r="I66" s="13"/>
    </row>
    <row r="67" spans="1:9">
      <c r="A67" s="40"/>
      <c r="B67" s="21" t="s">
        <v>108</v>
      </c>
      <c r="C67" s="21">
        <f>SUM(C65+C66)</f>
        <v>0</v>
      </c>
      <c r="D67" s="21">
        <f>SUM(D65+D66)</f>
        <v>0</v>
      </c>
      <c r="E67" s="21">
        <f>SUM(E65+E66)</f>
        <v>0</v>
      </c>
      <c r="F67" s="21"/>
      <c r="G67" s="21">
        <f>((D67*100)/$D$69)</f>
        <v>0</v>
      </c>
      <c r="H67" s="46">
        <f>SUM(H65:H66)</f>
        <v>0</v>
      </c>
      <c r="I67" s="21"/>
    </row>
    <row r="68" spans="1:9">
      <c r="A68" s="40"/>
      <c r="B68" s="13"/>
      <c r="C68" s="13"/>
      <c r="D68" s="40"/>
      <c r="E68" s="40"/>
      <c r="F68" s="26"/>
      <c r="G68" s="26"/>
      <c r="H68" s="47"/>
      <c r="I68" s="26"/>
    </row>
    <row r="69" spans="1:9" ht="15.75">
      <c r="A69" s="27"/>
      <c r="B69" s="27" t="s">
        <v>181</v>
      </c>
      <c r="C69" s="27">
        <f>SUM(C62+C67)</f>
        <v>8901</v>
      </c>
      <c r="D69" s="27">
        <f>SUM(D62+D67)</f>
        <v>22997741</v>
      </c>
      <c r="E69" s="27">
        <f>SUM(E62+E67)</f>
        <v>22997472</v>
      </c>
      <c r="F69" s="43">
        <f>((D69*100)/$D$62)</f>
        <v>100</v>
      </c>
      <c r="G69" s="43">
        <f t="shared" ref="G69" si="9">((D69*100)/$D$69)</f>
        <v>100</v>
      </c>
      <c r="H69" s="48">
        <f>SUM(H30+H67)</f>
        <v>0</v>
      </c>
      <c r="I69" s="44">
        <f>((H69*100)/D69)</f>
        <v>0</v>
      </c>
    </row>
  </sheetData>
  <mergeCells count="6">
    <mergeCell ref="A1:I1"/>
    <mergeCell ref="A2:C2"/>
    <mergeCell ref="D2:E2"/>
    <mergeCell ref="F2:I2"/>
    <mergeCell ref="F3:G3"/>
    <mergeCell ref="H3:I3"/>
  </mergeCells>
  <pageMargins left="0.5" right="0.5" top="0.5" bottom="0.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1"/>
  <sheetViews>
    <sheetView workbookViewId="0"/>
  </sheetViews>
  <sheetFormatPr defaultRowHeight="15"/>
  <cols>
    <col min="2" max="2" width="29.85546875" customWidth="1"/>
    <col min="3" max="3" width="14.28515625" customWidth="1"/>
    <col min="4" max="4" width="15.140625" customWidth="1"/>
    <col min="6" max="6" width="15.85546875" customWidth="1"/>
    <col min="7" max="7" width="13.42578125" customWidth="1"/>
    <col min="9" max="9" width="12.5703125" customWidth="1"/>
    <col min="11" max="11" width="12.140625" customWidth="1"/>
    <col min="12" max="12" width="28.7109375" customWidth="1"/>
  </cols>
  <sheetData>
    <row r="1" spans="1:12" s="51" customFormat="1" ht="15.75">
      <c r="A1" s="49" t="s">
        <v>109</v>
      </c>
      <c r="B1" s="50" t="s">
        <v>110</v>
      </c>
      <c r="E1" s="52"/>
      <c r="F1" s="53"/>
      <c r="G1" s="54"/>
    </row>
    <row r="2" spans="1:12" s="51" customFormat="1" ht="15.75">
      <c r="A2" s="55"/>
      <c r="B2" s="50" t="s">
        <v>111</v>
      </c>
      <c r="E2" s="52"/>
      <c r="F2" s="53"/>
      <c r="G2" s="54"/>
    </row>
    <row r="3" spans="1:12" s="51" customFormat="1" ht="15.75">
      <c r="A3" s="55"/>
      <c r="E3" s="52"/>
      <c r="F3" s="53"/>
      <c r="G3" s="54"/>
    </row>
    <row r="4" spans="1:12" s="51" customFormat="1" ht="94.5" customHeight="1">
      <c r="A4" s="114" t="s">
        <v>112</v>
      </c>
      <c r="B4" s="116" t="s">
        <v>113</v>
      </c>
      <c r="C4" s="111" t="s">
        <v>114</v>
      </c>
      <c r="D4" s="111"/>
      <c r="E4" s="111" t="s">
        <v>115</v>
      </c>
      <c r="F4" s="111"/>
      <c r="G4" s="111"/>
      <c r="H4" s="112" t="s">
        <v>116</v>
      </c>
      <c r="I4" s="112"/>
      <c r="J4" s="111" t="s">
        <v>117</v>
      </c>
      <c r="K4" s="112"/>
      <c r="L4" s="56" t="s">
        <v>118</v>
      </c>
    </row>
    <row r="5" spans="1:12" s="51" customFormat="1" ht="110.25">
      <c r="A5" s="115"/>
      <c r="B5" s="116"/>
      <c r="C5" s="84" t="s">
        <v>119</v>
      </c>
      <c r="D5" s="84" t="s">
        <v>120</v>
      </c>
      <c r="E5" s="57" t="s">
        <v>121</v>
      </c>
      <c r="F5" s="58" t="s">
        <v>122</v>
      </c>
      <c r="G5" s="58" t="s">
        <v>123</v>
      </c>
      <c r="H5" s="58" t="s">
        <v>124</v>
      </c>
      <c r="I5" s="58" t="s">
        <v>125</v>
      </c>
      <c r="J5" s="58" t="s">
        <v>126</v>
      </c>
      <c r="K5" s="58" t="s">
        <v>127</v>
      </c>
      <c r="L5" s="58"/>
    </row>
    <row r="6" spans="1:12" s="51" customFormat="1" ht="15.75">
      <c r="A6" s="59" t="s">
        <v>33</v>
      </c>
      <c r="B6" s="59" t="s">
        <v>34</v>
      </c>
      <c r="C6" s="59" t="s">
        <v>35</v>
      </c>
      <c r="D6" s="59" t="s">
        <v>36</v>
      </c>
      <c r="E6" s="59" t="s">
        <v>37</v>
      </c>
      <c r="F6" s="59" t="s">
        <v>128</v>
      </c>
      <c r="G6" s="59" t="s">
        <v>39</v>
      </c>
      <c r="H6" s="59" t="s">
        <v>40</v>
      </c>
      <c r="I6" s="59" t="s">
        <v>129</v>
      </c>
      <c r="J6" s="59" t="s">
        <v>130</v>
      </c>
      <c r="K6" s="59" t="s">
        <v>131</v>
      </c>
      <c r="L6" s="59" t="s">
        <v>132</v>
      </c>
    </row>
    <row r="7" spans="1:12" s="51" customFormat="1" ht="15.75">
      <c r="A7" s="60">
        <v>1</v>
      </c>
      <c r="B7" s="61" t="s">
        <v>182</v>
      </c>
      <c r="C7" s="60">
        <v>11367510</v>
      </c>
      <c r="D7" s="62">
        <f>((C7*100)/'[1]Table (I)(a)'!$D$69)</f>
        <v>49.428811290639374</v>
      </c>
      <c r="E7" s="63"/>
      <c r="F7" s="62">
        <f t="shared" ref="F7:F17" si="0">((E7/C7)*100)</f>
        <v>0</v>
      </c>
      <c r="G7" s="64">
        <f>((E7*100)/'[1]Table (I)(a)'!$D$69)</f>
        <v>0</v>
      </c>
      <c r="H7" s="65"/>
      <c r="I7" s="65">
        <v>0</v>
      </c>
      <c r="J7" s="65"/>
      <c r="K7" s="65">
        <v>0</v>
      </c>
      <c r="L7" s="65"/>
    </row>
    <row r="8" spans="1:12" s="51" customFormat="1" ht="15.75">
      <c r="A8" s="60">
        <v>2</v>
      </c>
      <c r="B8" s="61" t="s">
        <v>183</v>
      </c>
      <c r="C8" s="60">
        <v>1629820</v>
      </c>
      <c r="D8" s="62">
        <f>((C8*100)/'[1]Table (I)(a)'!$D$69)</f>
        <v>7.0868699669241426</v>
      </c>
      <c r="E8" s="63"/>
      <c r="F8" s="62">
        <f>((E8/C8)*100)</f>
        <v>0</v>
      </c>
      <c r="G8" s="64">
        <f>((E8*100)/'[1]Table (I)(a)'!$D$69)</f>
        <v>0</v>
      </c>
      <c r="H8" s="65"/>
      <c r="I8" s="65">
        <v>0</v>
      </c>
      <c r="J8" s="65"/>
      <c r="K8" s="65">
        <v>0</v>
      </c>
      <c r="L8" s="65"/>
    </row>
    <row r="9" spans="1:12" s="51" customFormat="1" ht="15.75">
      <c r="A9" s="60">
        <v>3</v>
      </c>
      <c r="B9" s="61" t="s">
        <v>134</v>
      </c>
      <c r="C9" s="60">
        <v>1619820</v>
      </c>
      <c r="D9" s="62">
        <f>((C9*100)/'[1]Table (I)(a)'!$D$69)</f>
        <v>7.0433874353137558</v>
      </c>
      <c r="E9" s="63"/>
      <c r="F9" s="62">
        <f>((E9/C9)*100)</f>
        <v>0</v>
      </c>
      <c r="G9" s="64">
        <f>((E9*100)/'[1]Table (I)(a)'!$D$69)</f>
        <v>0</v>
      </c>
      <c r="H9" s="65"/>
      <c r="I9" s="65">
        <v>0</v>
      </c>
      <c r="J9" s="65"/>
      <c r="K9" s="65">
        <v>0</v>
      </c>
      <c r="L9" s="65"/>
    </row>
    <row r="10" spans="1:12" s="51" customFormat="1" ht="15.75">
      <c r="A10" s="60">
        <v>4</v>
      </c>
      <c r="B10" s="61" t="s">
        <v>135</v>
      </c>
      <c r="C10" s="60">
        <v>538854</v>
      </c>
      <c r="D10" s="62">
        <f>((C10*100)/'[1]Table (I)(a)'!$D$69)</f>
        <v>2.3430736088383637</v>
      </c>
      <c r="E10" s="63"/>
      <c r="F10" s="62">
        <f t="shared" si="0"/>
        <v>0</v>
      </c>
      <c r="G10" s="64">
        <f>((E10*100)/'[1]Table (I)(a)'!$D$69)</f>
        <v>0</v>
      </c>
      <c r="H10" s="65"/>
      <c r="I10" s="65">
        <v>0</v>
      </c>
      <c r="J10" s="65"/>
      <c r="K10" s="65">
        <v>0</v>
      </c>
      <c r="L10" s="65"/>
    </row>
    <row r="11" spans="1:12" s="51" customFormat="1" ht="15.75">
      <c r="A11" s="60">
        <v>5</v>
      </c>
      <c r="B11" s="61" t="s">
        <v>136</v>
      </c>
      <c r="C11" s="60">
        <v>236966</v>
      </c>
      <c r="D11" s="62">
        <f>((C11*100)/'[1]Table (I)(a)'!$D$69)</f>
        <v>1.0303881585587036</v>
      </c>
      <c r="E11" s="63"/>
      <c r="F11" s="62">
        <f t="shared" si="0"/>
        <v>0</v>
      </c>
      <c r="G11" s="64">
        <f>((E11*100)/'[1]Table (I)(a)'!$D$69)</f>
        <v>0</v>
      </c>
      <c r="H11" s="65"/>
      <c r="I11" s="65">
        <v>0</v>
      </c>
      <c r="J11" s="65"/>
      <c r="K11" s="65">
        <v>0</v>
      </c>
      <c r="L11" s="65"/>
    </row>
    <row r="12" spans="1:12" s="51" customFormat="1" ht="15.75">
      <c r="A12" s="60">
        <v>6</v>
      </c>
      <c r="B12" s="61" t="s">
        <v>137</v>
      </c>
      <c r="C12" s="60">
        <v>40060</v>
      </c>
      <c r="D12" s="62">
        <f>((C12*100)/'[1]Table (I)(a)'!$D$69)</f>
        <v>0.17419102163121153</v>
      </c>
      <c r="E12" s="63"/>
      <c r="F12" s="62">
        <f t="shared" si="0"/>
        <v>0</v>
      </c>
      <c r="G12" s="64">
        <f>((E12*100)/'[1]Table (I)(a)'!$D$69)</f>
        <v>0</v>
      </c>
      <c r="H12" s="65"/>
      <c r="I12" s="65">
        <v>0</v>
      </c>
      <c r="J12" s="65"/>
      <c r="K12" s="65">
        <v>0</v>
      </c>
      <c r="L12" s="65"/>
    </row>
    <row r="13" spans="1:12" s="51" customFormat="1" ht="15.75">
      <c r="A13" s="60">
        <v>7</v>
      </c>
      <c r="B13" s="61" t="s">
        <v>138</v>
      </c>
      <c r="C13" s="60">
        <v>7000</v>
      </c>
      <c r="D13" s="62">
        <f>((C13*100)/'[1]Table (I)(a)'!$D$69)</f>
        <v>3.0437772127271109E-2</v>
      </c>
      <c r="E13" s="63"/>
      <c r="F13" s="62">
        <f t="shared" si="0"/>
        <v>0</v>
      </c>
      <c r="G13" s="64">
        <f>((E13*100)/'[1]Table (I)(a)'!$D$69)</f>
        <v>0</v>
      </c>
      <c r="H13" s="65"/>
      <c r="I13" s="65">
        <v>0</v>
      </c>
      <c r="J13" s="65"/>
      <c r="K13" s="65">
        <v>0</v>
      </c>
      <c r="L13" s="65"/>
    </row>
    <row r="14" spans="1:12" s="51" customFormat="1" ht="15.75">
      <c r="A14" s="60">
        <v>8</v>
      </c>
      <c r="B14" s="61" t="s">
        <v>139</v>
      </c>
      <c r="C14" s="60">
        <v>90</v>
      </c>
      <c r="D14" s="62">
        <f>((C14*100)/'[1]Table (I)(a)'!$D$69)</f>
        <v>3.9134278449348567E-4</v>
      </c>
      <c r="E14" s="63"/>
      <c r="F14" s="62">
        <f t="shared" si="0"/>
        <v>0</v>
      </c>
      <c r="G14" s="64">
        <f>((E14*100)/'[1]Table (I)(a)'!$D$69)</f>
        <v>0</v>
      </c>
      <c r="H14" s="65"/>
      <c r="I14" s="65">
        <v>0</v>
      </c>
      <c r="J14" s="65"/>
      <c r="K14" s="65">
        <v>0</v>
      </c>
      <c r="L14" s="65"/>
    </row>
    <row r="15" spans="1:12" s="51" customFormat="1" ht="15.75">
      <c r="A15" s="60">
        <v>9</v>
      </c>
      <c r="B15" s="61" t="s">
        <v>140</v>
      </c>
      <c r="C15" s="60">
        <v>90</v>
      </c>
      <c r="D15" s="62">
        <f>((C15*100)/'[1]Table (I)(a)'!$D$69)</f>
        <v>3.9134278449348567E-4</v>
      </c>
      <c r="E15" s="63"/>
      <c r="F15" s="62">
        <f t="shared" si="0"/>
        <v>0</v>
      </c>
      <c r="G15" s="64">
        <f>((E15*100)/'[1]Table (I)(a)'!$D$69)</f>
        <v>0</v>
      </c>
      <c r="H15" s="65"/>
      <c r="I15" s="65">
        <v>0</v>
      </c>
      <c r="J15" s="65"/>
      <c r="K15" s="65">
        <v>0</v>
      </c>
      <c r="L15" s="65"/>
    </row>
    <row r="16" spans="1:12" s="51" customFormat="1" ht="15.75">
      <c r="A16" s="60">
        <v>10</v>
      </c>
      <c r="B16" s="61" t="s">
        <v>141</v>
      </c>
      <c r="C16" s="60">
        <v>60</v>
      </c>
      <c r="D16" s="62">
        <f>((C16*100)/'[1]Table (I)(a)'!$D$69)</f>
        <v>2.608951896623238E-4</v>
      </c>
      <c r="E16" s="63"/>
      <c r="F16" s="62">
        <f t="shared" si="0"/>
        <v>0</v>
      </c>
      <c r="G16" s="64">
        <f>((E16*100)/'[1]Table (I)(a)'!$D$69)</f>
        <v>0</v>
      </c>
      <c r="H16" s="65"/>
      <c r="I16" s="65">
        <v>0</v>
      </c>
      <c r="J16" s="65"/>
      <c r="K16" s="65">
        <v>0</v>
      </c>
      <c r="L16" s="65"/>
    </row>
    <row r="17" spans="1:12" s="51" customFormat="1" ht="15.75">
      <c r="A17" s="60">
        <v>11</v>
      </c>
      <c r="B17" s="61" t="s">
        <v>142</v>
      </c>
      <c r="C17" s="60">
        <v>60</v>
      </c>
      <c r="D17" s="62">
        <f>((C17*100)/'[1]Table (I)(a)'!$D$69)</f>
        <v>2.608951896623238E-4</v>
      </c>
      <c r="E17" s="63"/>
      <c r="F17" s="62">
        <f t="shared" si="0"/>
        <v>0</v>
      </c>
      <c r="G17" s="64">
        <f>((E17*100)/'[1]Table (I)(a)'!$D$69)</f>
        <v>0</v>
      </c>
      <c r="H17" s="65"/>
      <c r="I17" s="65">
        <v>0</v>
      </c>
      <c r="J17" s="65"/>
      <c r="K17" s="65">
        <v>0</v>
      </c>
      <c r="L17" s="65"/>
    </row>
    <row r="18" spans="1:12" s="51" customFormat="1" ht="15.75">
      <c r="A18" s="60"/>
      <c r="B18" s="65"/>
      <c r="C18" s="45"/>
      <c r="D18" s="62"/>
      <c r="E18" s="63"/>
      <c r="F18" s="62"/>
      <c r="G18" s="64"/>
      <c r="H18" s="65"/>
      <c r="I18" s="65"/>
      <c r="J18" s="65"/>
      <c r="K18" s="65"/>
      <c r="L18" s="65"/>
    </row>
    <row r="19" spans="1:12" s="69" customFormat="1" ht="15.75">
      <c r="A19" s="113" t="s">
        <v>143</v>
      </c>
      <c r="B19" s="113"/>
      <c r="C19" s="85">
        <f>SUM(C7:C18)</f>
        <v>15440330</v>
      </c>
      <c r="D19" s="66">
        <f>((C19*100)/'[1]Table (I)(a)'!$D$69)</f>
        <v>67.138463729981126</v>
      </c>
      <c r="E19" s="67"/>
      <c r="F19" s="66">
        <f>((E19/C19)*100)</f>
        <v>0</v>
      </c>
      <c r="G19" s="68">
        <f>((E19*100)/'[1]Table (I)(a)'!$D$69)</f>
        <v>0</v>
      </c>
      <c r="H19" s="27"/>
      <c r="I19" s="27">
        <v>0</v>
      </c>
      <c r="J19" s="27"/>
      <c r="K19" s="27">
        <v>0</v>
      </c>
      <c r="L19" s="27"/>
    </row>
    <row r="21" spans="1:12">
      <c r="A21" s="9" t="s">
        <v>144</v>
      </c>
    </row>
  </sheetData>
  <mergeCells count="7">
    <mergeCell ref="J4:K4"/>
    <mergeCell ref="A19:B19"/>
    <mergeCell ref="A4:A5"/>
    <mergeCell ref="C4:D4"/>
    <mergeCell ref="E4:G4"/>
    <mergeCell ref="H4:I4"/>
    <mergeCell ref="B4:B5"/>
  </mergeCells>
  <pageMargins left="0.5" right="0.5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2"/>
  <sheetViews>
    <sheetView workbookViewId="0"/>
  </sheetViews>
  <sheetFormatPr defaultRowHeight="15"/>
  <cols>
    <col min="2" max="2" width="39.28515625" customWidth="1"/>
    <col min="4" max="4" width="24.140625" customWidth="1"/>
    <col min="5" max="5" width="12.7109375" customWidth="1"/>
    <col min="6" max="6" width="14.42578125" customWidth="1"/>
    <col min="7" max="7" width="15" customWidth="1"/>
    <col min="8" max="8" width="14.7109375" customWidth="1"/>
    <col min="9" max="9" width="23.5703125" customWidth="1"/>
  </cols>
  <sheetData>
    <row r="1" spans="1:9" s="51" customFormat="1" ht="15.75">
      <c r="A1" s="49" t="s">
        <v>145</v>
      </c>
      <c r="B1" s="50" t="s">
        <v>110</v>
      </c>
    </row>
    <row r="2" spans="1:9" s="51" customFormat="1" ht="15.75">
      <c r="A2" s="55"/>
      <c r="B2" s="50" t="s">
        <v>146</v>
      </c>
    </row>
    <row r="3" spans="1:9" s="51" customFormat="1" ht="15.75">
      <c r="A3" s="55"/>
    </row>
    <row r="4" spans="1:9" s="51" customFormat="1" ht="15.75" customHeight="1">
      <c r="A4" s="112" t="s">
        <v>112</v>
      </c>
      <c r="B4" s="112" t="s">
        <v>113</v>
      </c>
      <c r="C4" s="111" t="s">
        <v>119</v>
      </c>
      <c r="D4" s="111" t="s">
        <v>147</v>
      </c>
      <c r="E4" s="111" t="s">
        <v>116</v>
      </c>
      <c r="F4" s="111"/>
      <c r="G4" s="111" t="s">
        <v>117</v>
      </c>
      <c r="H4" s="111"/>
      <c r="I4" s="111" t="s">
        <v>148</v>
      </c>
    </row>
    <row r="5" spans="1:9" s="51" customFormat="1" ht="94.5">
      <c r="A5" s="112"/>
      <c r="B5" s="112"/>
      <c r="C5" s="111"/>
      <c r="D5" s="111"/>
      <c r="E5" s="70" t="s">
        <v>124</v>
      </c>
      <c r="F5" s="70" t="s">
        <v>149</v>
      </c>
      <c r="G5" s="70" t="s">
        <v>126</v>
      </c>
      <c r="H5" s="70" t="s">
        <v>150</v>
      </c>
      <c r="I5" s="111"/>
    </row>
    <row r="6" spans="1:9" s="51" customFormat="1" ht="15.75">
      <c r="A6" s="71">
        <v>1</v>
      </c>
      <c r="B6" s="72" t="s">
        <v>151</v>
      </c>
      <c r="C6" s="71">
        <v>1820000</v>
      </c>
      <c r="D6" s="73">
        <f>((C6*100)/'[1]Table (I)(a)'!$D$69)</f>
        <v>7.913820753090488</v>
      </c>
      <c r="E6" s="65"/>
      <c r="F6" s="65">
        <v>0</v>
      </c>
      <c r="G6" s="65"/>
      <c r="H6" s="65">
        <v>0</v>
      </c>
      <c r="I6" s="65"/>
    </row>
    <row r="7" spans="1:9" s="51" customFormat="1" ht="15.75">
      <c r="A7" s="71">
        <v>2</v>
      </c>
      <c r="B7" s="72" t="s">
        <v>152</v>
      </c>
      <c r="C7" s="71">
        <v>899464</v>
      </c>
      <c r="D7" s="73">
        <f>((C7*100)/'[1]Table (I)(a)'!$D$69)</f>
        <v>3.9110971812405402</v>
      </c>
      <c r="E7" s="65"/>
      <c r="F7" s="65">
        <v>0</v>
      </c>
      <c r="G7" s="65"/>
      <c r="H7" s="65">
        <v>0</v>
      </c>
      <c r="I7" s="65"/>
    </row>
    <row r="8" spans="1:9" s="51" customFormat="1" ht="15.75">
      <c r="A8" s="113" t="s">
        <v>143</v>
      </c>
      <c r="B8" s="113"/>
      <c r="C8" s="75">
        <f>SUM(C6:C7)</f>
        <v>2719464</v>
      </c>
      <c r="D8" s="76">
        <f>((C8*100)/'[1]Table (I)(a)'!$D$69)</f>
        <v>11.824917934331028</v>
      </c>
      <c r="E8" s="27">
        <f>SUM(E6:E7)</f>
        <v>0</v>
      </c>
      <c r="F8" s="27">
        <v>0</v>
      </c>
      <c r="G8" s="27">
        <f>SUM(G6:G7)</f>
        <v>0</v>
      </c>
      <c r="H8" s="27">
        <v>0</v>
      </c>
      <c r="I8" s="27">
        <f>SUM(I6:I7)</f>
        <v>0</v>
      </c>
    </row>
    <row r="9" spans="1:9" s="51" customFormat="1" ht="15.75">
      <c r="A9"/>
      <c r="B9"/>
      <c r="C9"/>
      <c r="D9"/>
      <c r="E9"/>
      <c r="F9"/>
      <c r="G9"/>
      <c r="H9"/>
      <c r="I9"/>
    </row>
    <row r="10" spans="1:9" s="51" customFormat="1" ht="15.75">
      <c r="A10"/>
      <c r="B10"/>
      <c r="C10"/>
      <c r="D10"/>
      <c r="E10"/>
      <c r="F10"/>
      <c r="G10"/>
      <c r="H10"/>
      <c r="I10"/>
    </row>
    <row r="11" spans="1:9" s="51" customFormat="1" ht="15.75">
      <c r="A11"/>
      <c r="B11"/>
      <c r="C11"/>
      <c r="D11"/>
      <c r="E11"/>
      <c r="F11"/>
      <c r="G11"/>
      <c r="H11"/>
      <c r="I11"/>
    </row>
    <row r="12" spans="1:9" s="51" customFormat="1" ht="15.75">
      <c r="A12"/>
      <c r="B12"/>
      <c r="C12"/>
      <c r="D12"/>
      <c r="E12"/>
      <c r="F12"/>
      <c r="G12"/>
      <c r="H12"/>
      <c r="I12"/>
    </row>
  </sheetData>
  <mergeCells count="8">
    <mergeCell ref="A8:B8"/>
    <mergeCell ref="I4:I5"/>
    <mergeCell ref="A4:A5"/>
    <mergeCell ref="B4:B5"/>
    <mergeCell ref="C4:C5"/>
    <mergeCell ref="D4:D5"/>
    <mergeCell ref="E4:F4"/>
    <mergeCell ref="G4:H4"/>
  </mergeCells>
  <conditionalFormatting sqref="D6:D12">
    <cfRule type="cellIs" dxfId="9" priority="2" stopIfTrue="1" operator="lessThan">
      <formula>1</formula>
    </cfRule>
  </conditionalFormatting>
  <conditionalFormatting sqref="D6:D8">
    <cfRule type="cellIs" dxfId="8" priority="1" stopIfTrue="1" operator="lessThan">
      <formula>1</formula>
    </cfRule>
  </conditionalFormatting>
  <pageMargins left="0.5" right="0.5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"/>
  <sheetViews>
    <sheetView workbookViewId="0"/>
  </sheetViews>
  <sheetFormatPr defaultRowHeight="15"/>
  <cols>
    <col min="2" max="2" width="27.42578125" customWidth="1"/>
    <col min="3" max="3" width="9.5703125" customWidth="1"/>
    <col min="4" max="4" width="27" customWidth="1"/>
    <col min="5" max="5" width="10.5703125" customWidth="1"/>
    <col min="6" max="6" width="13" customWidth="1"/>
    <col min="7" max="7" width="11.5703125" customWidth="1"/>
    <col min="8" max="8" width="13.7109375" customWidth="1"/>
    <col min="9" max="9" width="24.140625" customWidth="1"/>
  </cols>
  <sheetData>
    <row r="1" spans="1:9" s="51" customFormat="1" ht="15.75">
      <c r="A1" s="49" t="s">
        <v>153</v>
      </c>
      <c r="B1" s="50" t="s">
        <v>154</v>
      </c>
    </row>
    <row r="2" spans="1:9" s="51" customFormat="1" ht="15.75">
      <c r="A2" s="55"/>
      <c r="B2" s="50" t="s">
        <v>155</v>
      </c>
    </row>
    <row r="3" spans="1:9" s="51" customFormat="1" ht="15.75">
      <c r="A3" s="55"/>
    </row>
    <row r="4" spans="1:9" s="51" customFormat="1" ht="15.75" customHeight="1">
      <c r="A4" s="112" t="s">
        <v>112</v>
      </c>
      <c r="B4" s="111" t="s">
        <v>156</v>
      </c>
      <c r="C4" s="111" t="s">
        <v>157</v>
      </c>
      <c r="D4" s="111" t="s">
        <v>158</v>
      </c>
      <c r="E4" s="111" t="s">
        <v>116</v>
      </c>
      <c r="F4" s="111"/>
      <c r="G4" s="111" t="s">
        <v>117</v>
      </c>
      <c r="H4" s="111"/>
      <c r="I4" s="111" t="s">
        <v>184</v>
      </c>
    </row>
    <row r="5" spans="1:9" s="51" customFormat="1" ht="110.25">
      <c r="A5" s="112"/>
      <c r="B5" s="111"/>
      <c r="C5" s="111"/>
      <c r="D5" s="111"/>
      <c r="E5" s="84" t="s">
        <v>159</v>
      </c>
      <c r="F5" s="84" t="s">
        <v>160</v>
      </c>
      <c r="G5" s="84" t="s">
        <v>126</v>
      </c>
      <c r="H5" s="84" t="s">
        <v>161</v>
      </c>
      <c r="I5" s="111"/>
    </row>
    <row r="6" spans="1:9" s="51" customFormat="1" ht="15.75">
      <c r="A6" s="71">
        <v>1</v>
      </c>
      <c r="B6" s="72" t="s">
        <v>151</v>
      </c>
      <c r="C6" s="71">
        <v>1820000</v>
      </c>
      <c r="D6" s="73">
        <f>((C6*100)/'[1]Table (I)(a)'!$D$69)</f>
        <v>7.913820753090488</v>
      </c>
      <c r="E6" s="65"/>
      <c r="F6" s="65"/>
      <c r="G6" s="65"/>
      <c r="H6" s="65"/>
      <c r="I6" s="65"/>
    </row>
    <row r="7" spans="1:9" s="51" customFormat="1" ht="15.75">
      <c r="A7" s="71" t="s">
        <v>73</v>
      </c>
      <c r="B7" s="72" t="s">
        <v>73</v>
      </c>
      <c r="C7" s="71" t="s">
        <v>73</v>
      </c>
      <c r="D7" s="73" t="s">
        <v>73</v>
      </c>
      <c r="E7" s="65"/>
      <c r="F7" s="65"/>
      <c r="G7" s="65"/>
      <c r="H7" s="65"/>
      <c r="I7" s="65"/>
    </row>
    <row r="8" spans="1:9" s="51" customFormat="1" ht="15.75">
      <c r="A8" s="113" t="s">
        <v>143</v>
      </c>
      <c r="B8" s="113"/>
      <c r="C8" s="75">
        <f>SUM(C6:C7)</f>
        <v>1820000</v>
      </c>
      <c r="D8" s="76">
        <f>((C8*100)/'[1]Table (I)(a)'!$D$69)</f>
        <v>7.913820753090488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</row>
    <row r="9" spans="1:9" s="51" customFormat="1" ht="15.75">
      <c r="A9"/>
      <c r="B9"/>
      <c r="C9"/>
      <c r="D9"/>
      <c r="E9"/>
      <c r="F9"/>
      <c r="G9"/>
      <c r="H9"/>
      <c r="I9"/>
    </row>
  </sheetData>
  <mergeCells count="8">
    <mergeCell ref="A8:B8"/>
    <mergeCell ref="I4:I5"/>
    <mergeCell ref="A4:A5"/>
    <mergeCell ref="B4:B5"/>
    <mergeCell ref="C4:C5"/>
    <mergeCell ref="D4:D5"/>
    <mergeCell ref="E4:F4"/>
    <mergeCell ref="G4:H4"/>
  </mergeCells>
  <conditionalFormatting sqref="D6:D9">
    <cfRule type="cellIs" dxfId="7" priority="5" stopIfTrue="1" operator="lessThan">
      <formula>1</formula>
    </cfRule>
  </conditionalFormatting>
  <conditionalFormatting sqref="D6">
    <cfRule type="cellIs" dxfId="6" priority="4" stopIfTrue="1" operator="lessThan">
      <formula>1</formula>
    </cfRule>
  </conditionalFormatting>
  <conditionalFormatting sqref="D6:D9">
    <cfRule type="cellIs" dxfId="5" priority="3" stopIfTrue="1" operator="lessThan">
      <formula>1</formula>
    </cfRule>
  </conditionalFormatting>
  <conditionalFormatting sqref="D6">
    <cfRule type="cellIs" dxfId="4" priority="2" stopIfTrue="1" operator="lessThan">
      <formula>1</formula>
    </cfRule>
  </conditionalFormatting>
  <conditionalFormatting sqref="D6:D8">
    <cfRule type="cellIs" dxfId="3" priority="1" stopIfTrue="1" operator="lessThan">
      <formula>1</formula>
    </cfRule>
  </conditionalFormatting>
  <pageMargins left="0.5" right="0.5" top="0.75" bottom="0.75" header="0.3" footer="0.3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2"/>
  <sheetViews>
    <sheetView workbookViewId="0"/>
  </sheetViews>
  <sheetFormatPr defaultRowHeight="15.75"/>
  <cols>
    <col min="1" max="1" width="9.140625" style="55"/>
    <col min="2" max="2" width="46.42578125" style="51" customWidth="1"/>
    <col min="3" max="3" width="15" style="51" customWidth="1"/>
    <col min="4" max="4" width="34.42578125" style="51" customWidth="1"/>
    <col min="5" max="5" width="10.5703125" style="51" customWidth="1"/>
    <col min="6" max="6" width="13" style="51" customWidth="1"/>
    <col min="7" max="7" width="11.5703125" style="51" customWidth="1"/>
    <col min="8" max="8" width="13.7109375" style="51" customWidth="1"/>
    <col min="9" max="9" width="24.140625" style="51" customWidth="1"/>
    <col min="10" max="16384" width="9.140625" style="51"/>
  </cols>
  <sheetData>
    <row r="1" spans="1:4">
      <c r="A1" s="49" t="s">
        <v>162</v>
      </c>
      <c r="B1" s="117" t="s">
        <v>163</v>
      </c>
      <c r="C1" s="117"/>
      <c r="D1" s="117"/>
    </row>
    <row r="2" spans="1:4" ht="16.5" thickBot="1"/>
    <row r="3" spans="1:4" ht="78.75">
      <c r="A3" s="77" t="s">
        <v>112</v>
      </c>
      <c r="B3" s="78" t="s">
        <v>113</v>
      </c>
      <c r="C3" s="79" t="s">
        <v>164</v>
      </c>
      <c r="D3" s="79" t="s">
        <v>165</v>
      </c>
    </row>
    <row r="4" spans="1:4" ht="15.75" customHeight="1">
      <c r="A4" s="71">
        <v>1</v>
      </c>
      <c r="B4" s="74" t="s">
        <v>133</v>
      </c>
      <c r="C4" s="71">
        <v>404955</v>
      </c>
      <c r="D4" s="73">
        <f>((C4*100)/'[1]Table (I)(a)'!$D$69)</f>
        <v>1.7608468588284389</v>
      </c>
    </row>
    <row r="5" spans="1:4">
      <c r="A5" s="71">
        <v>2</v>
      </c>
      <c r="B5" s="74" t="s">
        <v>134</v>
      </c>
      <c r="C5" s="71">
        <v>404955</v>
      </c>
      <c r="D5" s="73">
        <f>((C5*100)/'[1]Table (I)(a)'!$D$69)</f>
        <v>1.7608468588284389</v>
      </c>
    </row>
    <row r="6" spans="1:4">
      <c r="A6" s="71">
        <v>3</v>
      </c>
      <c r="B6" s="74" t="s">
        <v>166</v>
      </c>
      <c r="C6" s="71">
        <v>23</v>
      </c>
      <c r="D6" s="73">
        <f>((C6*100)/'[1]Table (I)(a)'!$D$69)</f>
        <v>1.0000982270389078E-4</v>
      </c>
    </row>
    <row r="7" spans="1:4">
      <c r="A7" s="71">
        <v>4</v>
      </c>
      <c r="B7" s="74" t="s">
        <v>167</v>
      </c>
      <c r="C7" s="71">
        <v>15</v>
      </c>
      <c r="D7" s="73">
        <f>((C7*100)/'[1]Table (I)(a)'!$D$69)</f>
        <v>6.522379741558095E-5</v>
      </c>
    </row>
    <row r="8" spans="1:4">
      <c r="A8" s="71">
        <v>5</v>
      </c>
      <c r="B8" s="74" t="s">
        <v>141</v>
      </c>
      <c r="C8" s="71">
        <v>15</v>
      </c>
      <c r="D8" s="73">
        <f>((C8*100)/'[1]Table (I)(a)'!$D$69)</f>
        <v>6.522379741558095E-5</v>
      </c>
    </row>
    <row r="9" spans="1:4">
      <c r="A9" s="71">
        <v>6</v>
      </c>
      <c r="B9" s="74" t="s">
        <v>140</v>
      </c>
      <c r="C9" s="71">
        <v>22</v>
      </c>
      <c r="D9" s="73">
        <f>((C9*100)/'[1]Table (I)(a)'!$D$69)</f>
        <v>9.5661569542852053E-5</v>
      </c>
    </row>
    <row r="10" spans="1:4">
      <c r="A10" s="71">
        <v>7</v>
      </c>
      <c r="B10" s="74" t="s">
        <v>142</v>
      </c>
      <c r="C10" s="71">
        <v>15</v>
      </c>
      <c r="D10" s="73">
        <f>((C10*100)/'[1]Table (I)(a)'!$D$69)</f>
        <v>6.522379741558095E-5</v>
      </c>
    </row>
    <row r="11" spans="1:4">
      <c r="A11" s="45"/>
      <c r="B11" s="65"/>
      <c r="C11" s="45"/>
      <c r="D11" s="73"/>
    </row>
    <row r="12" spans="1:4">
      <c r="A12" s="113" t="s">
        <v>143</v>
      </c>
      <c r="B12" s="113"/>
      <c r="C12" s="75">
        <f>SUM(C4:C10)</f>
        <v>810000</v>
      </c>
      <c r="D12" s="76">
        <f>((C12*100)/'[1]Table (I)(a)'!$D$69)</f>
        <v>3.5220850604413712</v>
      </c>
    </row>
  </sheetData>
  <mergeCells count="2">
    <mergeCell ref="B1:D1"/>
    <mergeCell ref="A12:B12"/>
  </mergeCells>
  <conditionalFormatting sqref="D6:D9">
    <cfRule type="cellIs" dxfId="2" priority="2" stopIfTrue="1" operator="lessThan">
      <formula>1</formula>
    </cfRule>
  </conditionalFormatting>
  <conditionalFormatting sqref="D6">
    <cfRule type="cellIs" dxfId="1" priority="1" stopIfTrue="1" operator="lessThan">
      <formula>1</formula>
    </cfRule>
  </conditionalFormatting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6"/>
  <sheetViews>
    <sheetView workbookViewId="0"/>
  </sheetViews>
  <sheetFormatPr defaultRowHeight="15.75"/>
  <cols>
    <col min="1" max="1" width="9.140625" style="55"/>
    <col min="2" max="2" width="20.7109375" style="51" customWidth="1"/>
    <col min="3" max="3" width="18.28515625" style="51" customWidth="1"/>
    <col min="4" max="4" width="16.85546875" style="51" customWidth="1"/>
    <col min="5" max="5" width="42.85546875" style="51" customWidth="1"/>
    <col min="6" max="16384" width="9.140625" style="51"/>
  </cols>
  <sheetData>
    <row r="1" spans="1:5">
      <c r="A1" s="49" t="s">
        <v>168</v>
      </c>
      <c r="B1" s="117" t="s">
        <v>169</v>
      </c>
      <c r="C1" s="117"/>
      <c r="D1" s="117"/>
    </row>
    <row r="3" spans="1:5" ht="16.5" thickBot="1"/>
    <row r="4" spans="1:5" ht="78.75">
      <c r="A4" s="77" t="s">
        <v>112</v>
      </c>
      <c r="B4" s="79" t="s">
        <v>170</v>
      </c>
      <c r="C4" s="79" t="s">
        <v>171</v>
      </c>
      <c r="D4" s="79" t="s">
        <v>172</v>
      </c>
      <c r="E4" s="79" t="s">
        <v>173</v>
      </c>
    </row>
    <row r="5" spans="1:5">
      <c r="A5" s="71">
        <v>1</v>
      </c>
      <c r="B5" s="74"/>
      <c r="C5" s="71"/>
      <c r="D5" s="71"/>
      <c r="E5" s="73">
        <f>((D5*100)/'[2]Table (I)(a)'!$D$69)</f>
        <v>0</v>
      </c>
    </row>
    <row r="6" spans="1:5">
      <c r="A6" s="71">
        <v>2</v>
      </c>
      <c r="B6" s="74"/>
      <c r="C6" s="71"/>
      <c r="D6" s="71"/>
      <c r="E6" s="73">
        <f>((D6*100)/'[2]Table (I)(a)'!$D$69)</f>
        <v>0</v>
      </c>
    </row>
    <row r="7" spans="1:5">
      <c r="A7" s="71">
        <v>3</v>
      </c>
      <c r="B7" s="74"/>
      <c r="C7" s="71"/>
      <c r="D7" s="71"/>
      <c r="E7" s="73">
        <f>((D7*100)/'[2]Table (I)(a)'!$D$69)</f>
        <v>0</v>
      </c>
    </row>
    <row r="8" spans="1:5">
      <c r="A8" s="71">
        <v>4</v>
      </c>
      <c r="B8" s="74"/>
      <c r="C8" s="71"/>
      <c r="D8" s="71"/>
      <c r="E8" s="73">
        <f>((D8*100)/'[2]Table (I)(a)'!$D$69)</f>
        <v>0</v>
      </c>
    </row>
    <row r="9" spans="1:5">
      <c r="A9" s="71">
        <v>5</v>
      </c>
      <c r="B9" s="74"/>
      <c r="C9" s="71"/>
      <c r="D9" s="71"/>
      <c r="E9" s="73">
        <f>((D9*100)/'[2]Table (I)(a)'!$D$69)</f>
        <v>0</v>
      </c>
    </row>
    <row r="10" spans="1:5">
      <c r="A10" s="71">
        <v>6</v>
      </c>
      <c r="B10" s="74"/>
      <c r="C10" s="71"/>
      <c r="D10" s="71"/>
      <c r="E10" s="73">
        <f>((D10*100)/'[2]Table (I)(a)'!$D$69)</f>
        <v>0</v>
      </c>
    </row>
    <row r="11" spans="1:5">
      <c r="A11" s="71">
        <v>7</v>
      </c>
      <c r="B11" s="74"/>
      <c r="C11" s="71"/>
      <c r="D11" s="71"/>
      <c r="E11" s="73">
        <f>((D11*100)/'[2]Table (I)(a)'!$D$69)</f>
        <v>0</v>
      </c>
    </row>
    <row r="12" spans="1:5">
      <c r="A12" s="71">
        <v>8</v>
      </c>
      <c r="B12" s="74"/>
      <c r="C12" s="71"/>
      <c r="D12" s="71"/>
      <c r="E12" s="73">
        <f>((D12*100)/'[2]Table (I)(a)'!$D$69)</f>
        <v>0</v>
      </c>
    </row>
    <row r="13" spans="1:5">
      <c r="A13" s="71">
        <v>9</v>
      </c>
      <c r="B13" s="74"/>
      <c r="C13" s="71"/>
      <c r="D13" s="71"/>
      <c r="E13" s="73">
        <f>((D13*100)/'[2]Table (I)(a)'!$D$69)</f>
        <v>0</v>
      </c>
    </row>
    <row r="14" spans="1:5">
      <c r="A14" s="71"/>
      <c r="B14" s="74"/>
      <c r="C14" s="71"/>
      <c r="D14" s="71"/>
      <c r="E14" s="73"/>
    </row>
    <row r="15" spans="1:5">
      <c r="A15" s="45"/>
      <c r="B15" s="65"/>
      <c r="C15" s="45"/>
      <c r="D15" s="45"/>
      <c r="E15" s="73"/>
    </row>
    <row r="16" spans="1:5">
      <c r="A16" s="113" t="s">
        <v>143</v>
      </c>
      <c r="B16" s="113"/>
      <c r="C16" s="75">
        <f>SUM(C5:C13)</f>
        <v>0</v>
      </c>
      <c r="D16" s="75">
        <f>SUM(D5:D13)</f>
        <v>0</v>
      </c>
      <c r="E16" s="73">
        <f>((D16*100)/'[2]Table (I)(a)'!$D$69)</f>
        <v>0</v>
      </c>
    </row>
  </sheetData>
  <mergeCells count="2">
    <mergeCell ref="B1:D1"/>
    <mergeCell ref="A16:B16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"/>
  <sheetViews>
    <sheetView workbookViewId="0"/>
  </sheetViews>
  <sheetFormatPr defaultRowHeight="15"/>
  <cols>
    <col min="3" max="3" width="15.7109375" customWidth="1"/>
    <col min="4" max="4" width="18.140625" customWidth="1"/>
    <col min="5" max="5" width="43.7109375" customWidth="1"/>
  </cols>
  <sheetData>
    <row r="1" spans="1:5" ht="15.75">
      <c r="A1" s="49" t="s">
        <v>174</v>
      </c>
      <c r="B1" s="117" t="s">
        <v>175</v>
      </c>
      <c r="C1" s="117"/>
      <c r="D1" s="117"/>
      <c r="E1" s="117"/>
    </row>
    <row r="2" spans="1:5" ht="15.75">
      <c r="A2" s="55"/>
      <c r="B2" s="117" t="s">
        <v>176</v>
      </c>
      <c r="C2" s="117"/>
      <c r="D2" s="117"/>
      <c r="E2" s="117"/>
    </row>
    <row r="3" spans="1:5" ht="16.5" thickBot="1">
      <c r="A3" s="55"/>
      <c r="B3" s="51"/>
      <c r="C3" s="51"/>
      <c r="D3" s="51"/>
      <c r="E3" s="51"/>
    </row>
    <row r="4" spans="1:5" ht="79.5" thickBot="1">
      <c r="A4" s="80" t="s">
        <v>112</v>
      </c>
      <c r="B4" s="81" t="s">
        <v>177</v>
      </c>
      <c r="C4" s="81" t="s">
        <v>170</v>
      </c>
      <c r="D4" s="81" t="s">
        <v>178</v>
      </c>
      <c r="E4" s="81" t="s">
        <v>173</v>
      </c>
    </row>
    <row r="5" spans="1:5" ht="15.75">
      <c r="A5" s="71">
        <v>1</v>
      </c>
      <c r="B5" s="74"/>
      <c r="C5" s="71"/>
      <c r="D5" s="71"/>
      <c r="E5" s="73">
        <f>((D5*100)/'[2]Table (I)(a)'!$D$69)</f>
        <v>0</v>
      </c>
    </row>
    <row r="6" spans="1:5" ht="15.75">
      <c r="A6" s="71">
        <v>2</v>
      </c>
      <c r="B6" s="74"/>
      <c r="C6" s="71"/>
      <c r="D6" s="71"/>
      <c r="E6" s="73">
        <f>((D6*100)/'[2]Table (I)(a)'!$D$69)</f>
        <v>0</v>
      </c>
    </row>
    <row r="7" spans="1:5" ht="15.75">
      <c r="A7" s="71">
        <v>3</v>
      </c>
      <c r="B7" s="74"/>
      <c r="C7" s="71"/>
      <c r="D7" s="71"/>
      <c r="E7" s="73">
        <f>((D7*100)/'[2]Table (I)(a)'!$D$69)</f>
        <v>0</v>
      </c>
    </row>
    <row r="8" spans="1:5" ht="15.75">
      <c r="A8" s="71">
        <v>4</v>
      </c>
      <c r="B8" s="74"/>
      <c r="C8" s="71"/>
      <c r="D8" s="71"/>
      <c r="E8" s="73">
        <f>((D8*100)/'[2]Table (I)(a)'!$D$69)</f>
        <v>0</v>
      </c>
    </row>
    <row r="9" spans="1:5" ht="15.75">
      <c r="A9" s="71">
        <v>5</v>
      </c>
      <c r="B9" s="74"/>
      <c r="C9" s="71"/>
      <c r="D9" s="71"/>
      <c r="E9" s="73">
        <f>((D9*100)/'[2]Table (I)(a)'!$D$69)</f>
        <v>0</v>
      </c>
    </row>
    <row r="10" spans="1:5" ht="15.75">
      <c r="A10" s="71">
        <v>6</v>
      </c>
      <c r="B10" s="74"/>
      <c r="C10" s="71"/>
      <c r="D10" s="71"/>
      <c r="E10" s="73">
        <f>((D10*100)/'[2]Table (I)(a)'!$D$69)</f>
        <v>0</v>
      </c>
    </row>
    <row r="11" spans="1:5" ht="15.75">
      <c r="A11" s="71">
        <v>7</v>
      </c>
      <c r="B11" s="74"/>
      <c r="C11" s="71"/>
      <c r="D11" s="71"/>
      <c r="E11" s="73">
        <f>((D11*100)/'[2]Table (I)(a)'!$D$69)</f>
        <v>0</v>
      </c>
    </row>
    <row r="12" spans="1:5" ht="15.75">
      <c r="A12" s="71">
        <v>8</v>
      </c>
      <c r="B12" s="74"/>
      <c r="C12" s="71"/>
      <c r="D12" s="71"/>
      <c r="E12" s="73">
        <f>((D12*100)/'[2]Table (I)(a)'!$D$69)</f>
        <v>0</v>
      </c>
    </row>
    <row r="13" spans="1:5" ht="15.75">
      <c r="A13" s="71">
        <v>9</v>
      </c>
      <c r="B13" s="74"/>
      <c r="C13" s="71"/>
      <c r="D13" s="71"/>
      <c r="E13" s="73">
        <f>((D13*100)/'[2]Table (I)(a)'!$D$69)</f>
        <v>0</v>
      </c>
    </row>
    <row r="14" spans="1:5" ht="15.75">
      <c r="A14" s="82" t="s">
        <v>143</v>
      </c>
      <c r="B14" s="83"/>
      <c r="C14" s="75"/>
      <c r="D14" s="75">
        <f>SUM(D5:D13)</f>
        <v>0</v>
      </c>
      <c r="E14" s="76">
        <f>((D14*100)/'[2]Table (I)(a)'!$D$69)</f>
        <v>0</v>
      </c>
    </row>
  </sheetData>
  <mergeCells count="2">
    <mergeCell ref="B1:E1"/>
    <mergeCell ref="B2:E2"/>
  </mergeCells>
  <conditionalFormatting sqref="E5:E14">
    <cfRule type="cellIs" dxfId="0" priority="1" stopIfTrue="1" operator="lessThan">
      <formula>1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introductory sub table I (a)</vt:lpstr>
      <vt:lpstr>Table I (a)</vt:lpstr>
      <vt:lpstr>Promoter &amp; Promoter Group I (b)</vt:lpstr>
      <vt:lpstr>Public I (c) (i)</vt:lpstr>
      <vt:lpstr>Public I(c)(ii)</vt:lpstr>
      <vt:lpstr>lock-in-shares I(d)</vt:lpstr>
      <vt:lpstr>DR Details II(a)</vt:lpstr>
      <vt:lpstr>DR Holdings II(b)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2013-05-07T10:12:11Z</dcterms:modified>
</cp:coreProperties>
</file>